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<sst xmlns="http://schemas.openxmlformats.org/spreadsheetml/2006/main" count="1061" uniqueCount="541">
  <si>
    <t xml:space="preserve">Joueur</t>
  </si>
  <si>
    <t xml:space="preserve">Age</t>
  </si>
  <si>
    <t xml:space="preserve">19 ans</t>
  </si>
  <si>
    <t xml:space="preserve">Yeux</t>
  </si>
  <si>
    <t xml:space="preserve">verts</t>
  </si>
  <si>
    <t xml:space="preserve">Nom</t>
  </si>
  <si>
    <t xml:space="preserve">Sexe</t>
  </si>
  <si>
    <t xml:space="preserve">M</t>
  </si>
  <si>
    <t xml:space="preserve">Cheveux</t>
  </si>
  <si>
    <t xml:space="preserve">châtains</t>
  </si>
  <si>
    <t xml:space="preserve">Prénom</t>
  </si>
  <si>
    <t xml:space="preserve">Stanley</t>
  </si>
  <si>
    <t xml:space="preserve">Taille</t>
  </si>
  <si>
    <t xml:space="preserve">1m88</t>
  </si>
  <si>
    <t xml:space="preserve">Chronique</t>
  </si>
  <si>
    <t xml:space="preserve">Maison</t>
  </si>
  <si>
    <t xml:space="preserve">Garde de Nuit (Ingénieur)</t>
  </si>
  <si>
    <t xml:space="preserve">Poids</t>
  </si>
  <si>
    <t xml:space="preserve">75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</si>
  <si>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</si>
  <si>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</si>
  <si>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</si>
  <si>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</si>
  <si>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</si>
  <si>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</si>
  <si>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</si>
  <si>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</si>
  <si>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</si>
  <si>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</si>
  <si>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</si>
  <si>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</si>
  <si>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</si>
  <si>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</si>
  <si>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</si>
  <si>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</si>
  <si>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</si>
  <si>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</si>
  <si>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</si>
  <si>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</si>
  <si>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</si>
  <si>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</si>
  <si>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</si>
  <si>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</si>
  <si>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</si>
  <si>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</si>
  <si>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</si>
  <si>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</si>
  <si>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</si>
  <si>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</si>
  <si>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</si>
  <si>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</si>
  <si>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</si>
  <si>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</si>
  <si>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</si>
  <si>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</si>
  <si>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</si>
  <si>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</si>
  <si>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</si>
  <si>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</si>
  <si>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</si>
  <si>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</si>
  <si>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</si>
  <si>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</si>
  <si>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</si>
  <si>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</si>
  <si>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</si>
  <si>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</si>
  <si>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</si>
  <si>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</si>
  <si>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</si>
  <si>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</si>
  <si>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</si>
  <si>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</si>
  <si>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</si>
  <si>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</si>
  <si>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</si>
  <si>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</si>
  <si>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</si>
  <si>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</si>
  <si>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</si>
  <si>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</si>
  <si>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</si>
  <si>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</si>
  <si>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</si>
  <si>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</si>
  <si>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</si>
  <si>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</si>
  <si>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</si>
  <si>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</si>
  <si>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</si>
  <si>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</si>
  <si>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</si>
  <si>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</si>
  <si>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</si>
  <si>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</si>
  <si>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</si>
  <si>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</si>
  <si>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</si>
  <si>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</si>
  <si>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</si>
  <si>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</si>
  <si>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</si>
  <si>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</si>
  <si>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</si>
  <si>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</si>
  <si>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</si>
  <si>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</si>
  <si>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</si>
  <si>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</si>
  <si>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</si>
  <si>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</si>
  <si>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</si>
  <si>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</si>
  <si>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</si>
  <si>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</si>
  <si>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</si>
  <si>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</si>
  <si>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</si>
  <si>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</si>
  <si>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</si>
  <si>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</si>
  <si>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</si>
  <si>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</si>
  <si>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</si>
  <si>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</si>
  <si>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</si>
  <si>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</si>
  <si>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</si>
  <si>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</si>
  <si>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</si>
  <si>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</si>
  <si>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</si>
  <si>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</si>
  <si>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</si>
  <si>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</si>
  <si>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</si>
  <si>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</si>
  <si>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</si>
  <si>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</si>
  <si>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</si>
  <si>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</si>
  <si>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</si>
  <si>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</si>
  <si>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</si>
  <si>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</si>
  <si>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Epée longue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</si>
  <si>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</si>
  <si>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</si>
  <si>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</si>
  <si>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</si>
  <si>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</si>
  <si>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</si>
  <si>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</si>
  <si>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Ingénieur (Garde de Nuit)</t>
  </si>
  <si>
    <t xml:space="preserve">Métier forgeron</t>
  </si>
  <si>
    <t xml:space="preserve">Sixième sens</t>
  </si>
  <si>
    <t xml:space="preserve">Relancer les 1 aux tests d’Initiative.
Les ennemis n’ont pas de bonus d’initiative</t>
  </si>
  <si>
    <t xml:space="preserve">Polyglotte</t>
  </si>
  <si>
    <t xml:space="preserve">Test d’Ingéniosité (12) pour comprendre le sens général d’une langue inconnue</t>
  </si>
  <si>
    <t xml:space="preserve">Incompétent</t>
  </si>
  <si>
    <t xml:space="preserve">Retirer un dé aux jets de Corps à corps</t>
  </si>
  <si>
    <t xml:space="preserve">Histoire</t>
  </si>
  <si>
    <t xml:space="preserve">A Port-Réal, Stanley n’aurait pas dû « courtiser » cette demoiselle car son père, marchand</t>
  </si>
  <si>
    <t xml:space="preserve">influent, l’a fait condamner. Stanley a préféré prendre le Noir et, vu sa force, est devenu</t>
  </si>
  <si>
    <t xml:space="preserve">apprenti forgeron à Châteaunoir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</si>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</sst>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64080</xdr:colOff>
      <xdr:row>0</xdr:row>
      <xdr:rowOff>16920</xdr:rowOff>
    </xdr:from>
    <xdr:to>
      <xdr:col>8</xdr:col>
      <xdr:colOff>411480</xdr:colOff>
      <xdr:row>3</xdr:row>
      <xdr:rowOff>277920</xdr:rowOff>
    </xdr:to>
    <xdr:sp>
      <xdr:nvSpPr>
        <xdr:cNvPr id="0" name="CustomShape 1"/>
        <xdr:cNvSpPr/>
      </xdr:nvSpPr>
      <xdr:spPr>
        <a:xfrm>
          <a:off x="5010480" y="16920"/>
          <a:ext cx="1884960" cy="8017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4</xdr:row>
      <xdr:rowOff>6840</xdr:rowOff>
    </xdr:from>
    <xdr:to>
      <xdr:col>8</xdr:col>
      <xdr:colOff>276120</xdr:colOff>
      <xdr:row>12</xdr:row>
      <xdr:rowOff>130320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360" cy="1555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5" activeCellId="0" sqref="A35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9</v>
      </c>
      <c r="G2" s="7"/>
      <c r="H2" s="7"/>
      <c r="I2" s="7"/>
    </row>
    <row r="3" s="1" customFormat="true" ht="14.4" hidden="false" customHeight="false" outlineLevel="0" collapsed="false">
      <c r="A3" s="8" t="s">
        <v>10</v>
      </c>
      <c r="B3" s="9" t="s">
        <v>11</v>
      </c>
      <c r="C3" s="10" t="s">
        <v>12</v>
      </c>
      <c r="D3" s="9" t="s">
        <v>13</v>
      </c>
      <c r="E3" s="10" t="s">
        <v>14</v>
      </c>
      <c r="F3" s="11"/>
      <c r="G3" s="7"/>
      <c r="H3" s="7"/>
      <c r="I3" s="7"/>
    </row>
    <row r="4" s="1" customFormat="true" ht="23.85" hidden="false" customHeight="false" outlineLevel="0" collapsed="false">
      <c r="A4" s="12" t="s">
        <v>15</v>
      </c>
      <c r="B4" s="13" t="s">
        <v>16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4.4" hidden="false" customHeight="false" outlineLevel="0" collapsed="false">
      <c r="A7" s="22" t="n">
        <v>2</v>
      </c>
      <c r="B7" s="19" t="s">
        <v>25</v>
      </c>
      <c r="C7" s="20"/>
      <c r="D7" s="20" t="n">
        <v>3</v>
      </c>
      <c r="E7" s="19" t="s">
        <v>26</v>
      </c>
      <c r="F7" s="20"/>
      <c r="G7" s="7"/>
      <c r="H7" s="7"/>
      <c r="I7" s="7"/>
    </row>
    <row r="8" s="1" customFormat="true" ht="14.4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/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2</v>
      </c>
      <c r="E11" s="19" t="s">
        <v>36</v>
      </c>
      <c r="F11" s="20"/>
      <c r="G11" s="7"/>
      <c r="H11" s="7"/>
      <c r="I11" s="7"/>
    </row>
    <row r="12" s="1" customFormat="true" ht="14.4" hidden="false" customHeight="false" outlineLevel="0" collapsed="false">
      <c r="A12" s="23" t="n">
        <v>3</v>
      </c>
      <c r="B12" s="19" t="s">
        <v>37</v>
      </c>
      <c r="C12" s="20" t="n">
        <v>1</v>
      </c>
      <c r="D12" s="20"/>
      <c r="E12" s="19" t="s">
        <v>38</v>
      </c>
      <c r="F12" s="20"/>
      <c r="G12" s="7"/>
      <c r="H12" s="7"/>
      <c r="I12" s="7"/>
    </row>
    <row r="13" s="1" customFormat="true" ht="14.4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3" t="n">
        <v>4</v>
      </c>
      <c r="B15" s="19" t="s">
        <v>47</v>
      </c>
      <c r="C15" s="20"/>
      <c r="D15" s="26" t="n">
        <v>3</v>
      </c>
      <c r="E15" s="19" t="s">
        <v>48</v>
      </c>
      <c r="F15" s="20"/>
      <c r="G15" s="20" t="n">
        <v>3</v>
      </c>
      <c r="H15" s="19" t="s">
        <v>49</v>
      </c>
      <c r="I15" s="25"/>
    </row>
    <row r="16" s="1" customFormat="true" ht="13.8" hidden="false" customHeight="false" outlineLevel="0" collapsed="false">
      <c r="A16" s="23"/>
      <c r="B16" s="19" t="s">
        <v>50</v>
      </c>
      <c r="C16" s="20" t="n">
        <v>1</v>
      </c>
      <c r="D16" s="21" t="s">
        <v>51</v>
      </c>
      <c r="E16" s="19" t="s">
        <v>52</v>
      </c>
      <c r="F16" s="20" t="n">
        <v>1</v>
      </c>
      <c r="G16" s="20"/>
      <c r="H16" s="19" t="s">
        <v>53</v>
      </c>
      <c r="I16" s="25"/>
    </row>
    <row r="17" s="1" customFormat="true" ht="14.4" hidden="false" customHeight="false" outlineLevel="0" collapsed="false">
      <c r="A17" s="23"/>
      <c r="B17" s="19" t="s">
        <v>54</v>
      </c>
      <c r="C17" s="20"/>
      <c r="D17" s="20" t="n">
        <v>4</v>
      </c>
      <c r="E17" s="19" t="s">
        <v>55</v>
      </c>
      <c r="F17" s="20"/>
      <c r="G17" s="21" t="s">
        <v>56</v>
      </c>
      <c r="H17" s="19" t="s">
        <v>57</v>
      </c>
      <c r="I17" s="25"/>
    </row>
    <row r="18" s="1" customFormat="true" ht="13.8" hidden="false" customHeight="false" outlineLevel="0" collapsed="false">
      <c r="A18" s="23"/>
      <c r="B18" s="19" t="s">
        <v>58</v>
      </c>
      <c r="C18" s="20"/>
      <c r="D18" s="20"/>
      <c r="E18" s="19" t="s">
        <v>59</v>
      </c>
      <c r="F18" s="20"/>
      <c r="G18" s="20" t="n">
        <v>2</v>
      </c>
      <c r="H18" s="19" t="s">
        <v>60</v>
      </c>
      <c r="I18" s="25"/>
    </row>
    <row r="19" s="1" customFormat="true" ht="13.8" hidden="false" customHeight="false" outlineLevel="0" collapsed="false">
      <c r="A19" s="23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5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3</v>
      </c>
      <c r="E20" s="27"/>
      <c r="F20" s="20"/>
      <c r="G20" s="20"/>
      <c r="H20" s="19" t="s">
        <v>66</v>
      </c>
      <c r="I20" s="25"/>
    </row>
    <row r="21" s="1" customFormat="true" ht="14.4" hidden="false" customHeight="false" outlineLevel="0" collapsed="false">
      <c r="A21" s="23" t="n">
        <v>3</v>
      </c>
      <c r="B21" s="19" t="s">
        <v>67</v>
      </c>
      <c r="C21" s="20" t="n">
        <v>1</v>
      </c>
      <c r="D21" s="20"/>
      <c r="E21" s="27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7"/>
      <c r="F22" s="20"/>
      <c r="G22" s="20" t="n">
        <v>2</v>
      </c>
      <c r="H22" s="19" t="s">
        <v>71</v>
      </c>
      <c r="I22" s="25"/>
    </row>
    <row r="23" s="1" customFormat="true" ht="14.4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5" t="n">
        <v>1</v>
      </c>
    </row>
    <row r="24" s="1" customFormat="true" ht="13.8" hidden="false" customHeight="false" outlineLevel="0" collapsed="false">
      <c r="A24" s="29" t="n">
        <v>3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4.4" hidden="false" customHeight="false" outlineLevel="0" collapsed="false">
      <c r="A25" s="29"/>
      <c r="B25" s="19" t="s">
        <v>79</v>
      </c>
      <c r="C25" s="20"/>
      <c r="D25" s="20" t="n">
        <v>2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9"/>
      <c r="B26" s="19" t="s">
        <v>83</v>
      </c>
      <c r="C26" s="20"/>
      <c r="D26" s="20"/>
      <c r="E26" s="19" t="s">
        <v>84</v>
      </c>
      <c r="F26" s="20"/>
      <c r="G26" s="20" t="n">
        <v>2</v>
      </c>
      <c r="H26" s="19" t="s">
        <v>85</v>
      </c>
      <c r="I26" s="25"/>
    </row>
    <row r="27" s="1" customFormat="true" ht="14.4" hidden="false" customHeight="false" outlineLevel="0" collapsed="false">
      <c r="A27" s="29"/>
      <c r="B27" s="19" t="s">
        <v>86</v>
      </c>
      <c r="C27" s="20"/>
      <c r="D27" s="21" t="s">
        <v>87</v>
      </c>
      <c r="E27" s="19" t="s">
        <v>88</v>
      </c>
      <c r="F27" s="20" t="n">
        <v>1</v>
      </c>
      <c r="G27" s="20"/>
      <c r="H27" s="19" t="s">
        <v>54</v>
      </c>
      <c r="I27" s="25"/>
    </row>
    <row r="28" s="1" customFormat="true" ht="14.4" hidden="false" customHeight="false" outlineLevel="0" collapsed="false">
      <c r="A28" s="29"/>
      <c r="B28" s="19" t="s">
        <v>89</v>
      </c>
      <c r="C28" s="20"/>
      <c r="D28" s="30" t="n">
        <v>3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9"/>
      <c r="B29" s="19" t="s">
        <v>92</v>
      </c>
      <c r="C29" s="20" t="n">
        <v>1</v>
      </c>
      <c r="D29" s="30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4.4" hidden="false" customHeight="false" outlineLevel="0" collapsed="false">
      <c r="A30" s="29"/>
      <c r="B30" s="19" t="s">
        <v>96</v>
      </c>
      <c r="C30" s="20"/>
      <c r="D30" s="30"/>
      <c r="E30" s="19" t="s">
        <v>97</v>
      </c>
      <c r="F30" s="20"/>
      <c r="G30" s="20" t="n">
        <v>4</v>
      </c>
      <c r="H30" s="19" t="s">
        <v>98</v>
      </c>
      <c r="I30" s="25" t="n">
        <v>1</v>
      </c>
    </row>
    <row r="31" s="1" customFormat="true" ht="14.4" hidden="false" customHeight="false" outlineLevel="0" collapsed="false">
      <c r="A31" s="29"/>
      <c r="B31" s="19" t="s">
        <v>99</v>
      </c>
      <c r="C31" s="20"/>
      <c r="D31" s="30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4.4" hidden="false" customHeight="false" outlineLevel="0" collapsed="false">
      <c r="A32" s="18" t="s">
        <v>103</v>
      </c>
      <c r="B32" s="19" t="s">
        <v>104</v>
      </c>
      <c r="C32" s="20"/>
      <c r="D32" s="30"/>
      <c r="E32" s="19" t="s">
        <v>105</v>
      </c>
      <c r="F32" s="20"/>
      <c r="G32" s="30" t="n">
        <v>2</v>
      </c>
      <c r="H32" s="19" t="s">
        <v>106</v>
      </c>
      <c r="I32" s="25" t="n">
        <v>1</v>
      </c>
    </row>
    <row r="33" s="1" customFormat="true" ht="13.8" hidden="false" customHeight="false" outlineLevel="0" collapsed="false">
      <c r="A33" s="31" t="n">
        <v>3</v>
      </c>
      <c r="B33" s="32" t="s">
        <v>107</v>
      </c>
      <c r="C33" s="30"/>
      <c r="D33" s="30"/>
      <c r="E33" s="32" t="s">
        <v>108</v>
      </c>
      <c r="F33" s="30"/>
      <c r="G33" s="30"/>
      <c r="H33" s="32" t="s">
        <v>109</v>
      </c>
      <c r="I33" s="33"/>
    </row>
    <row r="34" s="1" customFormat="true" ht="15" hidden="false" customHeight="false" outlineLevel="0" collapsed="false">
      <c r="A34" s="34" t="s">
        <v>110</v>
      </c>
      <c r="B34" s="34"/>
      <c r="C34" s="34"/>
      <c r="D34" s="34"/>
      <c r="E34" s="34"/>
      <c r="F34" s="35" t="s">
        <v>111</v>
      </c>
      <c r="G34" s="35"/>
      <c r="H34" s="36" t="n">
        <v>1</v>
      </c>
      <c r="I34" s="36"/>
    </row>
    <row r="35" s="1" customFormat="true" ht="13.8" hidden="false" customHeight="false" outlineLevel="0" collapsed="false">
      <c r="A35" s="37" t="s">
        <v>112</v>
      </c>
      <c r="B35" s="38" t="s">
        <v>113</v>
      </c>
      <c r="C35" s="38"/>
      <c r="D35" s="39" t="s">
        <v>114</v>
      </c>
      <c r="E35" s="40" t="s">
        <v>115</v>
      </c>
      <c r="F35" s="3" t="s">
        <v>116</v>
      </c>
      <c r="G35" s="3"/>
      <c r="H35" s="41" t="s">
        <v>117</v>
      </c>
      <c r="I35" s="41"/>
    </row>
    <row r="36" s="1" customFormat="true" ht="15" hidden="false" customHeight="true" outlineLevel="0" collapsed="false">
      <c r="A36" s="42" t="s">
        <v>118</v>
      </c>
      <c r="B36" s="43" t="str">
        <f aca="false">IF(A36="","",VLOOKUP(A36,Liste!$A$29:$F$260,5,0))</f>
        <v>Allonge 1</v>
      </c>
      <c r="C36" s="43"/>
      <c r="D36" s="44" t="n">
        <f aca="false">IF(A36="","",VLOOKUP(A36,Liste!$A$29:$G$260,4,0))</f>
        <v>5</v>
      </c>
      <c r="E36" s="45" t="n">
        <f aca="false">IF(A36="","",VLOOKUP(A36,Liste!$A$29:$G$260,6,0))</f>
        <v>4</v>
      </c>
      <c r="F36" s="46" t="s">
        <v>119</v>
      </c>
      <c r="G36" s="46"/>
      <c r="H36" s="47" t="s">
        <v>120</v>
      </c>
      <c r="I36" s="47"/>
    </row>
    <row r="37" s="1" customFormat="true" ht="13.8" hidden="false" customHeight="false" outlineLevel="0" collapsed="false">
      <c r="A37" s="42"/>
      <c r="B37" s="43"/>
      <c r="C37" s="43"/>
      <c r="D37" s="44"/>
      <c r="E37" s="45" t="n">
        <f aca="false">IF(A36="","",VLOOKUP(A36,Liste!$A$29:$G$260,7,0))</f>
        <v>3</v>
      </c>
      <c r="F37" s="48" t="n">
        <f aca="false">G30+D17+G18</f>
        <v>10</v>
      </c>
      <c r="G37" s="48"/>
      <c r="H37" s="49" t="n">
        <f aca="false">A7+A15+G30-H46+(IF($A$36="",0,VLOOKUP($A$36,Liste!A29:H260,8,0)))+(IF($A$38="",0,VLOOKUP($A$38,Liste!A29:H260,8,0)))+(IF($A$40="",0,VLOOKUP($A$40,Liste!A29:H260,8,0)))+(IF($A$42="",0,VLOOKUP($A$42,Liste!A29:H260,8,0)))</f>
        <v>9</v>
      </c>
      <c r="I37" s="49"/>
    </row>
    <row r="38" s="1" customFormat="true" ht="13.8" hidden="false" customHeight="true" outlineLevel="0" collapsed="false">
      <c r="A38" s="42" t="s">
        <v>121</v>
      </c>
      <c r="B38" s="43" t="str">
        <f aca="false">IF(A38="","",VLOOKUP(A38,Liste!$A$29:$F$260,5,0))</f>
        <v>Défensive +1, Secondaire +1, Allonge 0</v>
      </c>
      <c r="C38" s="43"/>
      <c r="D38" s="44" t="n">
        <f aca="false">IF(A38="","",VLOOKUP(A38,Liste!$A$29:$G$260,4,0))</f>
        <v>0</v>
      </c>
      <c r="E38" s="45" t="n">
        <f aca="false">IF(A38="","",VLOOKUP(A38,Liste!$A$29:$G$260,6,0))</f>
        <v>3</v>
      </c>
      <c r="F38" s="48"/>
      <c r="G38" s="48"/>
      <c r="H38" s="49"/>
      <c r="I38" s="49"/>
    </row>
    <row r="39" s="1" customFormat="true" ht="13.8" hidden="false" customHeight="false" outlineLevel="0" collapsed="false">
      <c r="A39" s="42"/>
      <c r="B39" s="43"/>
      <c r="C39" s="43"/>
      <c r="D39" s="44"/>
      <c r="E39" s="45" t="n">
        <f aca="false">IF(A38="","",VLOOKUP(A38,Liste!$A$29:$G$260,7,0))</f>
        <v>3</v>
      </c>
      <c r="F39" s="8" t="s">
        <v>122</v>
      </c>
      <c r="G39" s="8"/>
      <c r="H39" s="50" t="s">
        <v>123</v>
      </c>
      <c r="I39" s="50"/>
    </row>
    <row r="40" s="1" customFormat="true" ht="13.8" hidden="false" customHeight="false" outlineLevel="0" collapsed="false">
      <c r="A40" s="42"/>
      <c r="B40" s="43" t="str">
        <f aca="false">IF(A40="","",VLOOKUP(A40,Liste!$A$29:$F$260,5,0))</f>
        <v/>
      </c>
      <c r="C40" s="43"/>
      <c r="D40" s="44" t="str">
        <f aca="false">IF(A40="","",VLOOKUP(A40,Liste!$A$29:$G$260,4,0))</f>
        <v/>
      </c>
      <c r="E40" s="45" t="str">
        <f aca="false">IF(A40="","",VLOOKUP(A40,Liste!$A$29:$G$260,6,0))</f>
        <v/>
      </c>
      <c r="F40" s="46" t="s">
        <v>124</v>
      </c>
      <c r="G40" s="46"/>
      <c r="H40" s="51" t="s">
        <v>125</v>
      </c>
      <c r="I40" s="51"/>
    </row>
    <row r="41" s="1" customFormat="true" ht="13.8" hidden="false" customHeight="false" outlineLevel="0" collapsed="false">
      <c r="A41" s="42"/>
      <c r="B41" s="43"/>
      <c r="C41" s="43"/>
      <c r="D41" s="44"/>
      <c r="E41" s="45" t="str">
        <f aca="false">IF(A40="","",VLOOKUP(A40,Liste!$A$29:$G$260,7,0))</f>
        <v/>
      </c>
      <c r="F41" s="52" t="n">
        <f aca="false">G32*3</f>
        <v>6</v>
      </c>
      <c r="G41" s="52"/>
      <c r="H41" s="53" t="n">
        <f aca="false">D15*3</f>
        <v>9</v>
      </c>
      <c r="I41" s="53"/>
    </row>
    <row r="42" s="1" customFormat="true" ht="13.8" hidden="false" customHeight="false" outlineLevel="0" collapsed="false">
      <c r="A42" s="54"/>
      <c r="B42" s="55" t="str">
        <f aca="false">IF(A42="","",VLOOKUP(A42,Liste!$A$29:$F$260,5,0))</f>
        <v/>
      </c>
      <c r="C42" s="55"/>
      <c r="D42" s="56" t="str">
        <f aca="false">IF(A42="","",VLOOKUP(A42,Liste!$A$29:$G$260,4,0))</f>
        <v/>
      </c>
      <c r="E42" s="45" t="str">
        <f aca="false">IF(A42="","",VLOOKUP(A42,Liste!$A$29:$G$260,6,0))</f>
        <v/>
      </c>
      <c r="F42" s="52"/>
      <c r="G42" s="52"/>
      <c r="H42" s="53"/>
      <c r="I42" s="53"/>
    </row>
    <row r="43" s="1" customFormat="true" ht="13.8" hidden="false" customHeight="false" outlineLevel="0" collapsed="false">
      <c r="A43" s="54"/>
      <c r="B43" s="55"/>
      <c r="C43" s="55"/>
      <c r="D43" s="56"/>
      <c r="E43" s="57" t="str">
        <f aca="false">IF(A42="","",VLOOKUP(A42,Liste!$A$29:$G$260,7,0))</f>
        <v/>
      </c>
      <c r="F43" s="34" t="s">
        <v>126</v>
      </c>
      <c r="G43" s="34"/>
      <c r="H43" s="34"/>
      <c r="I43" s="34"/>
    </row>
    <row r="44" s="1" customFormat="true" ht="14.4" hidden="false" customHeight="false" outlineLevel="0" collapsed="false">
      <c r="A44" s="3" t="s">
        <v>127</v>
      </c>
      <c r="B44" s="5" t="s">
        <v>114</v>
      </c>
      <c r="C44" s="5"/>
      <c r="D44" s="5" t="s">
        <v>128</v>
      </c>
      <c r="E44" s="58" t="s">
        <v>129</v>
      </c>
      <c r="F44" s="59" t="s">
        <v>130</v>
      </c>
      <c r="G44" s="59"/>
      <c r="H44" s="59"/>
      <c r="I44" s="59"/>
    </row>
    <row r="45" s="1" customFormat="true" ht="14.4" hidden="false" customHeight="false" outlineLevel="0" collapsed="false">
      <c r="A45" s="3"/>
      <c r="B45" s="5"/>
      <c r="C45" s="5"/>
      <c r="D45" s="5"/>
      <c r="E45" s="60" t="s">
        <v>129</v>
      </c>
      <c r="F45" s="8" t="s">
        <v>131</v>
      </c>
      <c r="G45" s="8"/>
      <c r="H45" s="50" t="s">
        <v>132</v>
      </c>
      <c r="I45" s="50"/>
    </row>
    <row r="46" s="1" customFormat="true" ht="14.4" hidden="false" customHeight="false" outlineLevel="0" collapsed="false">
      <c r="A46" s="61" t="s">
        <v>129</v>
      </c>
      <c r="B46" s="62" t="s">
        <v>133</v>
      </c>
      <c r="C46" s="62"/>
      <c r="D46" s="14" t="s">
        <v>46</v>
      </c>
      <c r="E46" s="60" t="s">
        <v>129</v>
      </c>
      <c r="F46" s="52" t="n">
        <f aca="false">IF(F44="","",VLOOKUP(F44,Liste!A12:D27,2,0))</f>
        <v>3</v>
      </c>
      <c r="G46" s="52"/>
      <c r="H46" s="63" t="n">
        <f aca="false">IF(F44="","",VLOOKUP(F44,Liste!A12:D27,3,0))</f>
        <v>2</v>
      </c>
      <c r="I46" s="63"/>
    </row>
    <row r="47" s="1" customFormat="true" ht="15" hidden="false" customHeight="false" outlineLevel="0" collapsed="false">
      <c r="A47" s="64" t="s">
        <v>129</v>
      </c>
      <c r="B47" s="65" t="s">
        <v>133</v>
      </c>
      <c r="C47" s="65"/>
      <c r="D47" s="14"/>
      <c r="E47" s="66" t="s">
        <v>129</v>
      </c>
      <c r="F47" s="52"/>
      <c r="G47" s="52"/>
      <c r="H47" s="63"/>
      <c r="I47" s="63"/>
    </row>
    <row r="48" customFormat="false" ht="15" hidden="false" customHeight="true" outlineLevel="0" collapsed="false">
      <c r="A48" s="67" t="s">
        <v>87</v>
      </c>
      <c r="B48" s="68" t="s">
        <v>134</v>
      </c>
      <c r="C48" s="68" t="s">
        <v>135</v>
      </c>
      <c r="D48" s="39" t="s">
        <v>114</v>
      </c>
      <c r="E48" s="67" t="s">
        <v>32</v>
      </c>
      <c r="F48" s="68" t="s">
        <v>135</v>
      </c>
      <c r="G48" s="69" t="s">
        <v>114</v>
      </c>
      <c r="H48" s="70" t="s">
        <v>136</v>
      </c>
      <c r="I48" s="71" t="n">
        <f aca="false">$A$7+$C$10</f>
        <v>2</v>
      </c>
    </row>
    <row r="49" customFormat="false" ht="14.4" hidden="false" customHeight="false" outlineLevel="0" collapsed="false">
      <c r="A49" s="72" t="s">
        <v>105</v>
      </c>
      <c r="B49" s="73" t="n">
        <f aca="false">$D$28+$F$32</f>
        <v>3</v>
      </c>
      <c r="C49" s="74" t="n">
        <f aca="false">IF($D$28="","",$D$28)</f>
        <v>3</v>
      </c>
      <c r="D49" s="75" t="n">
        <f aca="false">$G$30</f>
        <v>4</v>
      </c>
      <c r="E49" s="76" t="n">
        <f aca="false">$D$11+$F$10</f>
        <v>2</v>
      </c>
      <c r="F49" s="74" t="n">
        <f aca="false">$D$11</f>
        <v>2</v>
      </c>
      <c r="G49" s="77" t="n">
        <f aca="false">$G$30</f>
        <v>4</v>
      </c>
      <c r="H49" s="70"/>
      <c r="I49" s="49" t="n">
        <f aca="false">$A$7</f>
        <v>2</v>
      </c>
    </row>
    <row r="50" customFormat="false" ht="15.75" hidden="false" customHeight="true" outlineLevel="0" collapsed="false">
      <c r="A50" s="72" t="s">
        <v>97</v>
      </c>
      <c r="B50" s="73" t="n">
        <f aca="false">$D$28+$F$30</f>
        <v>3</v>
      </c>
      <c r="C50" s="74"/>
      <c r="D50" s="75" t="n">
        <f aca="false">$G$32</f>
        <v>2</v>
      </c>
      <c r="E50" s="76" t="n">
        <f aca="false">$D$11+$F$10</f>
        <v>2</v>
      </c>
      <c r="F50" s="74"/>
      <c r="G50" s="77" t="n">
        <f aca="false">$G$32</f>
        <v>2</v>
      </c>
      <c r="H50" s="78" t="s">
        <v>137</v>
      </c>
      <c r="I50" s="49" t="n">
        <f aca="false">$G$18+$I$19</f>
        <v>2</v>
      </c>
    </row>
    <row r="51" customFormat="false" ht="14.4" hidden="false" customHeight="false" outlineLevel="0" collapsed="false">
      <c r="A51" s="72" t="s">
        <v>90</v>
      </c>
      <c r="B51" s="73" t="n">
        <f aca="false">$D$28+$F$28</f>
        <v>3</v>
      </c>
      <c r="C51" s="74"/>
      <c r="D51" s="75"/>
      <c r="E51" s="76" t="n">
        <f aca="false">$D$11+$F$11</f>
        <v>2</v>
      </c>
      <c r="F51" s="74"/>
      <c r="G51" s="77"/>
      <c r="H51" s="78"/>
      <c r="I51" s="49" t="n">
        <f aca="false">$G$18</f>
        <v>2</v>
      </c>
    </row>
    <row r="52" customFormat="false" ht="15" hidden="false" customHeight="true" outlineLevel="0" collapsed="false">
      <c r="A52" s="72" t="s">
        <v>88</v>
      </c>
      <c r="B52" s="73" t="n">
        <f aca="false">$D$28+$F$27</f>
        <v>4</v>
      </c>
      <c r="C52" s="74"/>
      <c r="D52" s="75" t="n">
        <f aca="false">$D$28</f>
        <v>3</v>
      </c>
      <c r="E52" s="76" t="n">
        <f aca="false">$D$11+$F$11</f>
        <v>2</v>
      </c>
      <c r="F52" s="74"/>
      <c r="G52" s="77" t="n">
        <f aca="false">$D$28</f>
        <v>3</v>
      </c>
      <c r="H52" s="8" t="s">
        <v>138</v>
      </c>
      <c r="I52" s="49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2" t="s">
        <v>108</v>
      </c>
      <c r="B53" s="73" t="n">
        <f aca="false">$D$28+$F$33</f>
        <v>3</v>
      </c>
      <c r="C53" s="74"/>
      <c r="D53" s="75"/>
      <c r="E53" s="76" t="n">
        <f aca="false">$D$11+$F$10</f>
        <v>2</v>
      </c>
      <c r="F53" s="74"/>
      <c r="G53" s="77"/>
      <c r="H53" s="79" t="s">
        <v>139</v>
      </c>
      <c r="I53" s="49" t="n">
        <f aca="false">I52*4</f>
        <v>16</v>
      </c>
    </row>
    <row r="54" customFormat="false" ht="14.4" hidden="false" customHeight="false" outlineLevel="0" collapsed="false">
      <c r="A54" s="72" t="s">
        <v>93</v>
      </c>
      <c r="B54" s="73" t="n">
        <f aca="false">$D$28+$F$29</f>
        <v>3</v>
      </c>
      <c r="C54" s="74"/>
      <c r="D54" s="80" t="n">
        <f aca="false">$D$17</f>
        <v>4</v>
      </c>
      <c r="E54" s="76" t="n">
        <f aca="false">$D$11+$F$10</f>
        <v>2</v>
      </c>
      <c r="F54" s="74"/>
      <c r="G54" s="81" t="n">
        <f aca="false">$D$17</f>
        <v>4</v>
      </c>
      <c r="H54" s="8" t="s">
        <v>140</v>
      </c>
      <c r="I54" s="25"/>
    </row>
    <row r="55" customFormat="false" ht="15" hidden="false" customHeight="false" outlineLevel="0" collapsed="false">
      <c r="A55" s="82" t="s">
        <v>100</v>
      </c>
      <c r="B55" s="74" t="n">
        <f aca="false">$D$28+$F$31</f>
        <v>3</v>
      </c>
      <c r="C55" s="74"/>
      <c r="D55" s="80"/>
      <c r="E55" s="83" t="n">
        <f aca="false">$D$11+$F$10</f>
        <v>2</v>
      </c>
      <c r="F55" s="74"/>
      <c r="G55" s="81"/>
      <c r="H55" s="84" t="s">
        <v>141</v>
      </c>
      <c r="I55" s="85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atmure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D2" activeCellId="0" sqref="D2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6" t="s">
        <v>142</v>
      </c>
      <c r="B1" s="86"/>
      <c r="C1" s="86"/>
      <c r="D1" s="86"/>
      <c r="E1" s="86"/>
      <c r="F1" s="87" t="s">
        <v>143</v>
      </c>
      <c r="G1" s="87"/>
    </row>
    <row r="2" customFormat="false" ht="14.4" hidden="false" customHeight="false" outlineLevel="0" collapsed="false">
      <c r="A2" s="88" t="s">
        <v>112</v>
      </c>
      <c r="B2" s="89" t="s">
        <v>113</v>
      </c>
      <c r="C2" s="89"/>
      <c r="D2" s="89" t="s">
        <v>114</v>
      </c>
      <c r="E2" s="90" t="s">
        <v>115</v>
      </c>
      <c r="F2" s="91" t="s">
        <v>144</v>
      </c>
      <c r="G2" s="91"/>
    </row>
    <row r="3" customFormat="false" ht="14.4" hidden="false" customHeight="false" outlineLevel="0" collapsed="false">
      <c r="A3" s="92"/>
      <c r="B3" s="93" t="str">
        <f aca="false">IF(A3="","",VLOOKUP(A3,Liste!$A$29:$F$260,5,0))</f>
        <v/>
      </c>
      <c r="C3" s="93"/>
      <c r="D3" s="44" t="str">
        <f aca="false">IF(A3="","",VLOOKUP(A3,Liste!$A$29:$G$260,4,0))</f>
        <v/>
      </c>
      <c r="E3" s="94" t="str">
        <f aca="false">IF(A3="","",VLOOKUP(A3,Liste!$A$29:$G$260,6,0))</f>
        <v/>
      </c>
      <c r="F3" s="91" t="s">
        <v>145</v>
      </c>
      <c r="G3" s="91"/>
    </row>
    <row r="4" customFormat="false" ht="14.4" hidden="false" customHeight="false" outlineLevel="0" collapsed="false">
      <c r="A4" s="92"/>
      <c r="B4" s="93"/>
      <c r="C4" s="93"/>
      <c r="D4" s="44"/>
      <c r="E4" s="94" t="str">
        <f aca="false">IF(A3="","",VLOOKUP(A3,Liste!$A$29:$G$260,7,0))</f>
        <v/>
      </c>
      <c r="F4" s="91" t="s">
        <v>121</v>
      </c>
      <c r="G4" s="91"/>
    </row>
    <row r="5" customFormat="false" ht="13.8" hidden="false" customHeight="false" outlineLevel="0" collapsed="false">
      <c r="A5" s="92"/>
      <c r="B5" s="93" t="str">
        <f aca="false">IF(A5="","",VLOOKUP(A5,Liste!$A$29:$F$260,5,0))</f>
        <v/>
      </c>
      <c r="C5" s="93"/>
      <c r="D5" s="44" t="str">
        <f aca="false">IF(A5="","",VLOOKUP(A5,Liste!$A$29:$G$260,4,0))</f>
        <v/>
      </c>
      <c r="E5" s="94" t="str">
        <f aca="false">IF(A5="","",VLOOKUP(A5,Liste!$A$29:$G$260,6,0))</f>
        <v/>
      </c>
      <c r="F5" s="91"/>
      <c r="G5" s="91"/>
    </row>
    <row r="6" customFormat="false" ht="14.4" hidden="false" customHeight="false" outlineLevel="0" collapsed="false">
      <c r="A6" s="92"/>
      <c r="B6" s="93"/>
      <c r="C6" s="93"/>
      <c r="D6" s="44"/>
      <c r="E6" s="94" t="str">
        <f aca="false">IF(A5="","",VLOOKUP(A5,Liste!$A$29:$G$260,7,0))</f>
        <v/>
      </c>
      <c r="F6" s="91"/>
      <c r="G6" s="91"/>
    </row>
    <row r="7" customFormat="false" ht="14.4" hidden="false" customHeight="false" outlineLevel="0" collapsed="false">
      <c r="A7" s="92"/>
      <c r="B7" s="93" t="str">
        <f aca="false">IF(A7="","",VLOOKUP(A7,Liste!$A$29:$F$260,5,0))</f>
        <v/>
      </c>
      <c r="C7" s="93"/>
      <c r="D7" s="44" t="str">
        <f aca="false">IF(A7="","",VLOOKUP(A7,Liste!$A$29:$G$260,4,0))</f>
        <v/>
      </c>
      <c r="E7" s="94" t="str">
        <f aca="false">IF(A7="","",VLOOKUP(A7,Liste!$A$29:$G$260,6,0))</f>
        <v/>
      </c>
      <c r="F7" s="91"/>
      <c r="G7" s="91"/>
    </row>
    <row r="8" customFormat="false" ht="14.4" hidden="false" customHeight="false" outlineLevel="0" collapsed="false">
      <c r="A8" s="92"/>
      <c r="B8" s="93"/>
      <c r="C8" s="93"/>
      <c r="D8" s="44"/>
      <c r="E8" s="94" t="str">
        <f aca="false">IF(A7="","",VLOOKUP(A7,Liste!$A$29:$G$260,7,0))</f>
        <v/>
      </c>
      <c r="F8" s="91"/>
      <c r="G8" s="91"/>
    </row>
    <row r="9" customFormat="false" ht="14.4" hidden="false" customHeight="false" outlineLevel="0" collapsed="false">
      <c r="A9" s="92"/>
      <c r="B9" s="93" t="str">
        <f aca="false">IF(A9="","",VLOOKUP(A9,Liste!$A$29:$F$260,5,0))</f>
        <v/>
      </c>
      <c r="C9" s="93"/>
      <c r="D9" s="44" t="str">
        <f aca="false">IF(A9="","",VLOOKUP(A9,Liste!$A$29:$G$260,4,0))</f>
        <v/>
      </c>
      <c r="E9" s="94" t="str">
        <f aca="false">IF(A9="","",VLOOKUP(A9,Liste!$A$29:$G$260,6,0))</f>
        <v/>
      </c>
      <c r="F9" s="91"/>
      <c r="G9" s="91"/>
    </row>
    <row r="10" customFormat="false" ht="14.4" hidden="false" customHeight="false" outlineLevel="0" collapsed="false">
      <c r="A10" s="92"/>
      <c r="B10" s="93"/>
      <c r="C10" s="93"/>
      <c r="D10" s="44"/>
      <c r="E10" s="94" t="str">
        <f aca="false">IF(A9="","",VLOOKUP(A9,Liste!$A$29:$G$260,7,0))</f>
        <v/>
      </c>
      <c r="F10" s="91"/>
      <c r="G10" s="91"/>
    </row>
    <row r="11" customFormat="false" ht="14.4" hidden="false" customHeight="false" outlineLevel="0" collapsed="false">
      <c r="A11" s="92"/>
      <c r="B11" s="93" t="str">
        <f aca="false">IF(A11="","",VLOOKUP(A11,Liste!$A$29:$F$260,5,0))</f>
        <v/>
      </c>
      <c r="C11" s="93"/>
      <c r="D11" s="44" t="str">
        <f aca="false">IF(A11="","",VLOOKUP(A11,Liste!$A$29:$G$260,4,0))</f>
        <v/>
      </c>
      <c r="E11" s="94" t="str">
        <f aca="false">IF(A11="","",VLOOKUP(A11,Liste!$A$29:$G$260,6,0))</f>
        <v/>
      </c>
      <c r="F11" s="91"/>
      <c r="G11" s="91"/>
    </row>
    <row r="12" customFormat="false" ht="14.4" hidden="false" customHeight="false" outlineLevel="0" collapsed="false">
      <c r="A12" s="92"/>
      <c r="B12" s="93"/>
      <c r="C12" s="93"/>
      <c r="D12" s="44"/>
      <c r="E12" s="94" t="str">
        <f aca="false">IF(A11="","",VLOOKUP(A11,Liste!$A$29:$G$260,7,0))</f>
        <v/>
      </c>
      <c r="F12" s="91"/>
      <c r="G12" s="91"/>
    </row>
    <row r="13" customFormat="false" ht="14.4" hidden="false" customHeight="false" outlineLevel="0" collapsed="false">
      <c r="A13" s="95"/>
      <c r="B13" s="96" t="str">
        <f aca="false">IF(A13="","",VLOOKUP(A13,Liste!$A$29:$F$260,5,0))</f>
        <v/>
      </c>
      <c r="C13" s="96"/>
      <c r="D13" s="97" t="str">
        <f aca="false">IF(A13="","",VLOOKUP(A13,Liste!$A$29:$G$260,4,0))</f>
        <v/>
      </c>
      <c r="E13" s="94" t="str">
        <f aca="false">IF(A13="","",VLOOKUP(A13,Liste!$A$29:$G$260,6,0))</f>
        <v/>
      </c>
      <c r="F13" s="91"/>
      <c r="G13" s="91"/>
    </row>
    <row r="14" customFormat="false" ht="15" hidden="false" customHeight="false" outlineLevel="0" collapsed="false">
      <c r="A14" s="95"/>
      <c r="B14" s="96"/>
      <c r="C14" s="96"/>
      <c r="D14" s="97"/>
      <c r="E14" s="98" t="str">
        <f aca="false">IF(A13="","",VLOOKUP(A13,Liste!$A$29:$G$260,7,0))</f>
        <v/>
      </c>
      <c r="F14" s="91"/>
      <c r="G14" s="91"/>
    </row>
    <row r="15" customFormat="false" ht="14.4" hidden="false" customHeight="false" outlineLevel="0" collapsed="false">
      <c r="A15" s="99" t="s">
        <v>146</v>
      </c>
      <c r="B15" s="100" t="s">
        <v>147</v>
      </c>
      <c r="C15" s="100"/>
      <c r="D15" s="4"/>
      <c r="E15" s="101" t="n">
        <v>1</v>
      </c>
      <c r="F15" s="91"/>
      <c r="G15" s="91"/>
    </row>
    <row r="16" customFormat="false" ht="14.4" hidden="false" customHeight="false" outlineLevel="0" collapsed="false">
      <c r="A16" s="99"/>
      <c r="B16" s="102" t="s">
        <v>148</v>
      </c>
      <c r="C16" s="102"/>
      <c r="D16" s="9"/>
      <c r="E16" s="103" t="s">
        <v>149</v>
      </c>
      <c r="F16" s="91"/>
      <c r="G16" s="91"/>
    </row>
    <row r="17" customFormat="false" ht="15" hidden="false" customHeight="false" outlineLevel="0" collapsed="false">
      <c r="A17" s="99"/>
      <c r="B17" s="104" t="s">
        <v>150</v>
      </c>
      <c r="C17" s="104"/>
      <c r="D17" s="105"/>
      <c r="E17" s="106" t="s">
        <v>151</v>
      </c>
      <c r="F17" s="91"/>
      <c r="G17" s="91"/>
    </row>
    <row r="18" customFormat="false" ht="15" hidden="false" customHeight="false" outlineLevel="0" collapsed="false">
      <c r="A18" s="86" t="s">
        <v>113</v>
      </c>
      <c r="B18" s="86"/>
      <c r="C18" s="86"/>
      <c r="D18" s="86"/>
      <c r="E18" s="86"/>
      <c r="F18" s="91"/>
      <c r="G18" s="91"/>
    </row>
    <row r="19" customFormat="false" ht="14.4" hidden="false" customHeight="false" outlineLevel="0" collapsed="false">
      <c r="A19" s="107" t="s">
        <v>5</v>
      </c>
      <c r="B19" s="108" t="s">
        <v>152</v>
      </c>
      <c r="C19" s="108"/>
      <c r="D19" s="108"/>
      <c r="E19" s="108"/>
      <c r="F19" s="91"/>
      <c r="G19" s="91"/>
    </row>
    <row r="20" customFormat="false" ht="24" hidden="false" customHeight="true" outlineLevel="0" collapsed="false">
      <c r="A20" s="109" t="s">
        <v>153</v>
      </c>
      <c r="B20" s="110" t="s">
        <v>154</v>
      </c>
      <c r="C20" s="110"/>
      <c r="D20" s="110"/>
      <c r="E20" s="110"/>
      <c r="F20" s="91"/>
      <c r="G20" s="91"/>
    </row>
    <row r="21" customFormat="false" ht="35.25" hidden="false" customHeight="true" outlineLevel="0" collapsed="false">
      <c r="A21" s="109" t="s">
        <v>155</v>
      </c>
      <c r="B21" s="110" t="s">
        <v>156</v>
      </c>
      <c r="C21" s="110"/>
      <c r="D21" s="110"/>
      <c r="E21" s="110"/>
      <c r="F21" s="91"/>
      <c r="G21" s="91"/>
    </row>
    <row r="22" customFormat="false" ht="24" hidden="false" customHeight="true" outlineLevel="0" collapsed="false">
      <c r="A22" s="109" t="s">
        <v>157</v>
      </c>
      <c r="B22" s="110" t="s">
        <v>158</v>
      </c>
      <c r="C22" s="110"/>
      <c r="D22" s="110"/>
      <c r="E22" s="110"/>
      <c r="F22" s="91"/>
      <c r="G22" s="91"/>
    </row>
    <row r="23" customFormat="false" ht="13.8" hidden="false" customHeight="false" outlineLevel="0" collapsed="false">
      <c r="A23" s="109" t="s">
        <v>159</v>
      </c>
      <c r="B23" s="111" t="s">
        <v>160</v>
      </c>
      <c r="C23" s="111"/>
      <c r="D23" s="111"/>
      <c r="E23" s="111"/>
      <c r="F23" s="91"/>
      <c r="G23" s="91"/>
    </row>
    <row r="24" customFormat="false" ht="13.8" hidden="false" customHeight="false" outlineLevel="0" collapsed="false">
      <c r="A24" s="109"/>
      <c r="B24" s="111"/>
      <c r="C24" s="111"/>
      <c r="D24" s="111"/>
      <c r="E24" s="111"/>
      <c r="F24" s="91"/>
      <c r="G24" s="91"/>
    </row>
    <row r="25" customFormat="false" ht="13.8" hidden="false" customHeight="false" outlineLevel="0" collapsed="false">
      <c r="A25" s="109"/>
      <c r="B25" s="111"/>
      <c r="C25" s="111"/>
      <c r="D25" s="111"/>
      <c r="E25" s="111"/>
      <c r="F25" s="91"/>
      <c r="G25" s="91"/>
    </row>
    <row r="26" customFormat="false" ht="13.8" hidden="false" customHeight="false" outlineLevel="0" collapsed="false">
      <c r="A26" s="109"/>
      <c r="B26" s="111"/>
      <c r="C26" s="111"/>
      <c r="D26" s="111"/>
      <c r="E26" s="111"/>
      <c r="F26" s="91"/>
      <c r="G26" s="91"/>
    </row>
    <row r="27" customFormat="false" ht="13.8" hidden="false" customHeight="false" outlineLevel="0" collapsed="false">
      <c r="A27" s="109"/>
      <c r="B27" s="111"/>
      <c r="C27" s="111"/>
      <c r="D27" s="111"/>
      <c r="E27" s="111"/>
      <c r="F27" s="91"/>
      <c r="G27" s="91"/>
    </row>
    <row r="28" customFormat="false" ht="13.8" hidden="false" customHeight="false" outlineLevel="0" collapsed="false">
      <c r="A28" s="109"/>
      <c r="B28" s="111"/>
      <c r="C28" s="111"/>
      <c r="D28" s="111"/>
      <c r="E28" s="111"/>
      <c r="F28" s="91"/>
      <c r="G28" s="91"/>
    </row>
    <row r="29" customFormat="false" ht="13.8" hidden="false" customHeight="false" outlineLevel="0" collapsed="false">
      <c r="A29" s="109"/>
      <c r="B29" s="111"/>
      <c r="C29" s="111"/>
      <c r="D29" s="111"/>
      <c r="E29" s="111"/>
      <c r="F29" s="91"/>
      <c r="G29" s="91"/>
    </row>
    <row r="30" customFormat="false" ht="13.8" hidden="false" customHeight="false" outlineLevel="0" collapsed="false">
      <c r="A30" s="109"/>
      <c r="B30" s="111"/>
      <c r="C30" s="111"/>
      <c r="D30" s="111"/>
      <c r="E30" s="111"/>
      <c r="F30" s="91"/>
      <c r="G30" s="91"/>
    </row>
    <row r="31" customFormat="false" ht="13.8" hidden="false" customHeight="false" outlineLevel="0" collapsed="false">
      <c r="A31" s="109"/>
      <c r="B31" s="111"/>
      <c r="C31" s="111"/>
      <c r="D31" s="111"/>
      <c r="E31" s="111"/>
      <c r="F31" s="91"/>
      <c r="G31" s="91"/>
    </row>
    <row r="32" customFormat="false" ht="13.8" hidden="false" customHeight="false" outlineLevel="0" collapsed="false">
      <c r="A32" s="109"/>
      <c r="B32" s="111"/>
      <c r="C32" s="111"/>
      <c r="D32" s="111"/>
      <c r="E32" s="111"/>
      <c r="F32" s="91"/>
      <c r="G32" s="91"/>
    </row>
    <row r="33" customFormat="false" ht="13.8" hidden="false" customHeight="false" outlineLevel="0" collapsed="false">
      <c r="A33" s="109"/>
      <c r="B33" s="111"/>
      <c r="C33" s="111"/>
      <c r="D33" s="111"/>
      <c r="E33" s="111"/>
      <c r="F33" s="91"/>
      <c r="G33" s="91"/>
    </row>
    <row r="34" customFormat="false" ht="13.8" hidden="false" customHeight="false" outlineLevel="0" collapsed="false">
      <c r="A34" s="112"/>
      <c r="B34" s="113"/>
      <c r="C34" s="113"/>
      <c r="D34" s="113"/>
      <c r="E34" s="113"/>
      <c r="F34" s="91"/>
      <c r="G34" s="91"/>
    </row>
    <row r="35" customFormat="false" ht="14.4" hidden="false" customHeight="false" outlineLevel="0" collapsed="false">
      <c r="A35" s="87" t="s">
        <v>161</v>
      </c>
      <c r="B35" s="87"/>
      <c r="C35" s="87"/>
      <c r="D35" s="87"/>
      <c r="E35" s="87"/>
      <c r="F35" s="91"/>
      <c r="G35" s="91"/>
    </row>
    <row r="36" customFormat="false" ht="13.8" hidden="false" customHeight="false" outlineLevel="0" collapsed="false">
      <c r="A36" s="114" t="s">
        <v>162</v>
      </c>
      <c r="B36" s="114"/>
      <c r="C36" s="114"/>
      <c r="D36" s="114"/>
      <c r="E36" s="114"/>
      <c r="F36" s="91"/>
      <c r="G36" s="91"/>
    </row>
    <row r="37" customFormat="false" ht="13.8" hidden="false" customHeight="false" outlineLevel="0" collapsed="false">
      <c r="A37" s="114" t="s">
        <v>163</v>
      </c>
      <c r="B37" s="114"/>
      <c r="C37" s="114"/>
      <c r="D37" s="114"/>
      <c r="E37" s="114"/>
      <c r="F37" s="91"/>
      <c r="G37" s="91"/>
    </row>
    <row r="38" customFormat="false" ht="13.8" hidden="false" customHeight="false" outlineLevel="0" collapsed="false">
      <c r="A38" s="114" t="s">
        <v>164</v>
      </c>
      <c r="B38" s="114"/>
      <c r="C38" s="114"/>
      <c r="D38" s="114"/>
      <c r="E38" s="114"/>
      <c r="F38" s="91"/>
      <c r="G38" s="91"/>
    </row>
    <row r="39" customFormat="false" ht="13.8" hidden="false" customHeight="false" outlineLevel="0" collapsed="false">
      <c r="A39" s="114"/>
      <c r="B39" s="114"/>
      <c r="C39" s="114"/>
      <c r="D39" s="114"/>
      <c r="E39" s="114"/>
      <c r="F39" s="91"/>
      <c r="G39" s="91"/>
    </row>
    <row r="40" customFormat="false" ht="13.8" hidden="false" customHeight="false" outlineLevel="0" collapsed="false">
      <c r="A40" s="114"/>
      <c r="B40" s="114"/>
      <c r="C40" s="114"/>
      <c r="D40" s="114"/>
      <c r="E40" s="114"/>
      <c r="F40" s="91"/>
      <c r="G40" s="91"/>
    </row>
    <row r="41" customFormat="false" ht="13.8" hidden="false" customHeight="false" outlineLevel="0" collapsed="false">
      <c r="A41" s="114"/>
      <c r="B41" s="114"/>
      <c r="C41" s="114"/>
      <c r="D41" s="114"/>
      <c r="E41" s="114"/>
      <c r="F41" s="91"/>
      <c r="G41" s="91"/>
    </row>
    <row r="42" customFormat="false" ht="13.8" hidden="false" customHeight="false" outlineLevel="0" collapsed="false">
      <c r="A42" s="114"/>
      <c r="B42" s="114"/>
      <c r="C42" s="114"/>
      <c r="D42" s="114"/>
      <c r="E42" s="114"/>
      <c r="F42" s="91"/>
      <c r="G42" s="91"/>
    </row>
    <row r="43" customFormat="false" ht="13.8" hidden="false" customHeight="false" outlineLevel="0" collapsed="false">
      <c r="A43" s="114"/>
      <c r="B43" s="114"/>
      <c r="C43" s="114"/>
      <c r="D43" s="114"/>
      <c r="E43" s="114"/>
      <c r="F43" s="91"/>
      <c r="G43" s="91"/>
    </row>
    <row r="44" customFormat="false" ht="13.8" hidden="false" customHeight="false" outlineLevel="0" collapsed="false">
      <c r="A44" s="114"/>
      <c r="B44" s="114"/>
      <c r="C44" s="114"/>
      <c r="D44" s="114"/>
      <c r="E44" s="114"/>
      <c r="F44" s="91"/>
      <c r="G44" s="91"/>
    </row>
    <row r="45" customFormat="false" ht="13.8" hidden="false" customHeight="false" outlineLevel="0" collapsed="false">
      <c r="A45" s="114"/>
      <c r="B45" s="114"/>
      <c r="C45" s="114"/>
      <c r="D45" s="114"/>
      <c r="E45" s="114"/>
      <c r="F45" s="91"/>
      <c r="G45" s="91"/>
    </row>
    <row r="46" customFormat="false" ht="13.8" hidden="false" customHeight="false" outlineLevel="0" collapsed="false">
      <c r="A46" s="114"/>
      <c r="B46" s="114"/>
      <c r="C46" s="114"/>
      <c r="D46" s="114"/>
      <c r="E46" s="114"/>
      <c r="F46" s="91"/>
      <c r="G46" s="91"/>
    </row>
    <row r="47" customFormat="false" ht="13.8" hidden="false" customHeight="false" outlineLevel="0" collapsed="false">
      <c r="A47" s="115"/>
      <c r="B47" s="115"/>
      <c r="C47" s="115"/>
      <c r="D47" s="115"/>
      <c r="E47" s="115"/>
      <c r="F47" s="91"/>
      <c r="G47" s="91"/>
    </row>
    <row r="48" customFormat="false" ht="15" hidden="false" customHeight="false" outlineLevel="0" collapsed="false">
      <c r="A48" s="34" t="s">
        <v>165</v>
      </c>
      <c r="B48" s="116" t="s">
        <v>166</v>
      </c>
      <c r="C48" s="116"/>
      <c r="D48" s="34" t="s">
        <v>167</v>
      </c>
      <c r="E48" s="34"/>
      <c r="F48" s="91"/>
      <c r="G48" s="91"/>
    </row>
    <row r="49" customFormat="false" ht="14.4" hidden="false" customHeight="false" outlineLevel="0" collapsed="false">
      <c r="A49" s="117"/>
      <c r="B49" s="118"/>
      <c r="C49" s="118"/>
      <c r="D49" s="118"/>
      <c r="E49" s="118"/>
      <c r="F49" s="91"/>
      <c r="G49" s="91"/>
    </row>
    <row r="50" customFormat="false" ht="14.4" hidden="false" customHeight="false" outlineLevel="0" collapsed="false">
      <c r="A50" s="117"/>
      <c r="B50" s="118"/>
      <c r="C50" s="118"/>
      <c r="D50" s="118"/>
      <c r="E50" s="118"/>
      <c r="F50" s="91"/>
      <c r="G50" s="91"/>
    </row>
    <row r="51" customFormat="false" ht="14.4" hidden="false" customHeight="false" outlineLevel="0" collapsed="false">
      <c r="A51" s="117"/>
      <c r="B51" s="118"/>
      <c r="C51" s="118"/>
      <c r="D51" s="118"/>
      <c r="E51" s="118"/>
      <c r="F51" s="91"/>
      <c r="G51" s="91"/>
    </row>
    <row r="52" customFormat="false" ht="14.4" hidden="false" customHeight="false" outlineLevel="0" collapsed="false">
      <c r="A52" s="117"/>
      <c r="B52" s="118"/>
      <c r="C52" s="118"/>
      <c r="D52" s="118"/>
      <c r="E52" s="118"/>
      <c r="F52" s="91"/>
      <c r="G52" s="91"/>
    </row>
    <row r="53" customFormat="false" ht="14.4" hidden="false" customHeight="false" outlineLevel="0" collapsed="false">
      <c r="A53" s="117"/>
      <c r="B53" s="118"/>
      <c r="C53" s="118"/>
      <c r="D53" s="118"/>
      <c r="E53" s="118"/>
      <c r="F53" s="91"/>
      <c r="G53" s="91"/>
    </row>
    <row r="54" customFormat="false" ht="14.4" hidden="false" customHeight="false" outlineLevel="0" collapsed="false">
      <c r="A54" s="117"/>
      <c r="B54" s="118"/>
      <c r="C54" s="118"/>
      <c r="D54" s="118"/>
      <c r="E54" s="118"/>
      <c r="F54" s="91"/>
      <c r="G54" s="91"/>
    </row>
    <row r="55" customFormat="false" ht="14.4" hidden="false" customHeight="false" outlineLevel="0" collapsed="false">
      <c r="A55" s="117"/>
      <c r="B55" s="118"/>
      <c r="C55" s="118"/>
      <c r="D55" s="118"/>
      <c r="E55" s="118"/>
      <c r="F55" s="91"/>
      <c r="G55" s="91"/>
    </row>
    <row r="56" customFormat="false" ht="15" hidden="false" customHeight="false" outlineLevel="0" collapsed="false">
      <c r="A56" s="117"/>
      <c r="B56" s="118"/>
      <c r="C56" s="118"/>
      <c r="D56" s="118"/>
      <c r="E56" s="118"/>
      <c r="F56" s="117"/>
      <c r="G56" s="117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9" t="s">
        <v>20</v>
      </c>
      <c r="C1" s="0" t="s">
        <v>168</v>
      </c>
      <c r="D1" s="120" t="s">
        <v>169</v>
      </c>
    </row>
    <row r="2" customFormat="false" ht="14.4" hidden="false" customHeight="false" outlineLevel="0" collapsed="false">
      <c r="A2" s="121" t="n">
        <v>0</v>
      </c>
      <c r="C2" s="0" t="s">
        <v>170</v>
      </c>
      <c r="D2" s="120" t="s">
        <v>171</v>
      </c>
    </row>
    <row r="3" customFormat="false" ht="14.4" hidden="false" customHeight="false" outlineLevel="0" collapsed="false">
      <c r="A3" s="121" t="n">
        <v>1</v>
      </c>
      <c r="C3" s="0" t="s">
        <v>172</v>
      </c>
      <c r="D3" s="120" t="s">
        <v>173</v>
      </c>
    </row>
    <row r="4" customFormat="false" ht="14.4" hidden="false" customHeight="false" outlineLevel="0" collapsed="false">
      <c r="A4" s="121" t="n">
        <v>2</v>
      </c>
      <c r="C4" s="0" t="s">
        <v>174</v>
      </c>
      <c r="D4" s="120" t="s">
        <v>175</v>
      </c>
    </row>
    <row r="5" customFormat="false" ht="14.4" hidden="false" customHeight="false" outlineLevel="0" collapsed="false">
      <c r="A5" s="121" t="n">
        <v>3</v>
      </c>
      <c r="C5" s="0" t="s">
        <v>176</v>
      </c>
      <c r="D5" s="120" t="s">
        <v>177</v>
      </c>
    </row>
    <row r="6" customFormat="false" ht="14.4" hidden="false" customHeight="false" outlineLevel="0" collapsed="false">
      <c r="A6" s="121" t="n">
        <v>4</v>
      </c>
    </row>
    <row r="7" customFormat="false" ht="14.4" hidden="false" customHeight="false" outlineLevel="0" collapsed="false">
      <c r="A7" s="121" t="n">
        <v>5</v>
      </c>
    </row>
    <row r="8" customFormat="false" ht="14.4" hidden="false" customHeight="false" outlineLevel="0" collapsed="false">
      <c r="A8" s="121" t="n">
        <v>6</v>
      </c>
    </row>
    <row r="9" customFormat="false" ht="14.4" hidden="false" customHeight="false" outlineLevel="0" collapsed="false">
      <c r="A9" s="121" t="n">
        <v>7</v>
      </c>
    </row>
    <row r="10" customFormat="false" ht="14.4" hidden="false" customHeight="false" outlineLevel="0" collapsed="false">
      <c r="A10" s="121" t="n">
        <v>8</v>
      </c>
    </row>
    <row r="12" customFormat="false" ht="28.8" hidden="false" customHeight="false" outlineLevel="0" collapsed="false">
      <c r="A12" s="122" t="s">
        <v>126</v>
      </c>
      <c r="B12" s="122" t="s">
        <v>178</v>
      </c>
      <c r="C12" s="122" t="s">
        <v>179</v>
      </c>
      <c r="D12" s="122" t="s">
        <v>180</v>
      </c>
    </row>
    <row r="13" customFormat="false" ht="14.4" hidden="false" customHeight="false" outlineLevel="0" collapsed="false">
      <c r="A13" s="0" t="s">
        <v>181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182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183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184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130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185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186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187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188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189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190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191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192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193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194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195</v>
      </c>
      <c r="B29" s="0" t="s">
        <v>196</v>
      </c>
      <c r="C29" s="0" t="s">
        <v>197</v>
      </c>
      <c r="D29" s="0" t="s">
        <v>114</v>
      </c>
      <c r="E29" s="0" t="s">
        <v>113</v>
      </c>
      <c r="F29" s="0" t="s">
        <v>198</v>
      </c>
      <c r="G29" s="0" t="s">
        <v>199</v>
      </c>
      <c r="H29" s="0" t="s">
        <v>200</v>
      </c>
      <c r="I29" s="0" t="s">
        <v>180</v>
      </c>
    </row>
    <row r="30" customFormat="false" ht="14.4" hidden="false" customHeight="false" outlineLevel="0" collapsed="false">
      <c r="A30" s="0" t="s">
        <v>82</v>
      </c>
      <c r="B30" s="0" t="s">
        <v>201</v>
      </c>
      <c r="C30" s="0" t="s">
        <v>202</v>
      </c>
      <c r="D30" s="0" t="n">
        <f aca="false">'Fiche 1 sur 2'!$A$7+1</f>
        <v>3</v>
      </c>
      <c r="E30" s="0" t="s">
        <v>203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204</v>
      </c>
      <c r="B31" s="0" t="s">
        <v>201</v>
      </c>
      <c r="C31" s="0" t="s">
        <v>202</v>
      </c>
      <c r="D31" s="0" t="n">
        <f aca="false">'Fiche 1 sur 2'!$A$7+1</f>
        <v>3</v>
      </c>
      <c r="E31" s="0" t="s">
        <v>203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205</v>
      </c>
      <c r="B32" s="0" t="s">
        <v>201</v>
      </c>
      <c r="C32" s="0" t="s">
        <v>202</v>
      </c>
      <c r="D32" s="0" t="n">
        <f aca="false">'Fiche 1 sur 2'!$A$7+1</f>
        <v>3</v>
      </c>
      <c r="E32" s="0" t="s">
        <v>206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207</v>
      </c>
      <c r="B33" s="0" t="s">
        <v>201</v>
      </c>
      <c r="C33" s="0" t="s">
        <v>202</v>
      </c>
      <c r="D33" s="0" t="n">
        <f aca="false">'Fiche 1 sur 2'!$A$7+1+1</f>
        <v>4</v>
      </c>
      <c r="E33" s="0" t="s">
        <v>206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208</v>
      </c>
      <c r="B34" s="0" t="s">
        <v>201</v>
      </c>
      <c r="C34" s="0" t="s">
        <v>202</v>
      </c>
      <c r="D34" s="0" t="n">
        <f aca="false">'Fiche 1 sur 2'!$A$7+1</f>
        <v>3</v>
      </c>
      <c r="E34" s="0" t="s">
        <v>209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210</v>
      </c>
      <c r="B35" s="0" t="s">
        <v>201</v>
      </c>
      <c r="C35" s="0" t="s">
        <v>202</v>
      </c>
      <c r="D35" s="0" t="n">
        <f aca="false">'Fiche 1 sur 2'!$A$7+1</f>
        <v>3</v>
      </c>
      <c r="E35" s="0" t="s">
        <v>209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211</v>
      </c>
      <c r="B36" s="0" t="s">
        <v>201</v>
      </c>
      <c r="C36" s="0" t="s">
        <v>202</v>
      </c>
      <c r="D36" s="0" t="n">
        <f aca="false">'Fiche 1 sur 2'!$A$7+1</f>
        <v>3</v>
      </c>
      <c r="E36" s="0" t="s">
        <v>212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213</v>
      </c>
      <c r="B37" s="0" t="s">
        <v>201</v>
      </c>
      <c r="C37" s="0" t="s">
        <v>202</v>
      </c>
      <c r="D37" s="0" t="n">
        <f aca="false">'Fiche 1 sur 2'!$A$7+1+1</f>
        <v>4</v>
      </c>
      <c r="E37" s="0" t="s">
        <v>212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214</v>
      </c>
      <c r="B38" s="0" t="s">
        <v>201</v>
      </c>
      <c r="C38" s="0" t="s">
        <v>202</v>
      </c>
      <c r="D38" s="0" t="n">
        <f aca="false">'Fiche 1 sur 2'!$A$7+2</f>
        <v>4</v>
      </c>
      <c r="E38" s="0" t="s">
        <v>215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216</v>
      </c>
      <c r="B39" s="0" t="s">
        <v>201</v>
      </c>
      <c r="C39" s="0" t="s">
        <v>202</v>
      </c>
      <c r="D39" s="0" t="n">
        <f aca="false">'Fiche 1 sur 2'!$A$7+2</f>
        <v>4</v>
      </c>
      <c r="E39" s="0" t="s">
        <v>215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217</v>
      </c>
      <c r="B40" s="0" t="s">
        <v>201</v>
      </c>
      <c r="C40" s="0" t="s">
        <v>202</v>
      </c>
      <c r="D40" s="0" t="n">
        <f aca="false">'Fiche 1 sur 2'!$A$7+2</f>
        <v>4</v>
      </c>
      <c r="E40" s="0" t="s">
        <v>218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219</v>
      </c>
      <c r="B41" s="0" t="s">
        <v>201</v>
      </c>
      <c r="C41" s="0" t="s">
        <v>202</v>
      </c>
      <c r="D41" s="0" t="n">
        <f aca="false">'Fiche 1 sur 2'!$A$7+2+1</f>
        <v>5</v>
      </c>
      <c r="E41" s="0" t="s">
        <v>218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220</v>
      </c>
      <c r="B42" s="0" t="s">
        <v>201</v>
      </c>
      <c r="C42" s="0" t="n">
        <v>1</v>
      </c>
      <c r="D42" s="0" t="n">
        <f aca="false">'Fiche 1 sur 2'!$A$7+1</f>
        <v>3</v>
      </c>
      <c r="E42" s="0" t="s">
        <v>221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222</v>
      </c>
      <c r="B43" s="0" t="s">
        <v>201</v>
      </c>
      <c r="C43" s="0" t="n">
        <v>1</v>
      </c>
      <c r="D43" s="0" t="n">
        <f aca="false">'Fiche 1 sur 2'!$A$7+1</f>
        <v>3</v>
      </c>
      <c r="E43" s="0" t="s">
        <v>221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223</v>
      </c>
      <c r="B44" s="0" t="s">
        <v>201</v>
      </c>
      <c r="C44" s="0" t="n">
        <v>1</v>
      </c>
      <c r="D44" s="0" t="n">
        <f aca="false">'Fiche 1 sur 2'!$A$7+1</f>
        <v>3</v>
      </c>
      <c r="E44" s="0" t="s">
        <v>224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225</v>
      </c>
      <c r="B45" s="0" t="s">
        <v>201</v>
      </c>
      <c r="C45" s="0" t="n">
        <v>1</v>
      </c>
      <c r="D45" s="0" t="n">
        <f aca="false">'Fiche 1 sur 2'!$A$7+1+1</f>
        <v>4</v>
      </c>
      <c r="E45" s="0" t="s">
        <v>224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226</v>
      </c>
      <c r="B46" s="0" t="s">
        <v>227</v>
      </c>
      <c r="C46" s="0" t="n">
        <v>1</v>
      </c>
      <c r="D46" s="0" t="n">
        <f aca="false">'Fiche 1 sur 2'!$A$7+'Fiche 1 sur 2'!$C$16+1</f>
        <v>4</v>
      </c>
      <c r="E46" s="0" t="s">
        <v>228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229</v>
      </c>
      <c r="B47" s="0" t="s">
        <v>227</v>
      </c>
      <c r="C47" s="0" t="n">
        <v>1</v>
      </c>
      <c r="D47" s="0" t="n">
        <f aca="false">'Fiche 1 sur 2'!$A$7+'Fiche 1 sur 2'!$C$16+1</f>
        <v>4</v>
      </c>
      <c r="E47" s="0" t="s">
        <v>228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230</v>
      </c>
      <c r="B48" s="0" t="s">
        <v>227</v>
      </c>
      <c r="C48" s="0" t="n">
        <v>1</v>
      </c>
      <c r="D48" s="0" t="n">
        <f aca="false">'Fiche 1 sur 2'!$A$7+'Fiche 1 sur 2'!$C$16+1</f>
        <v>4</v>
      </c>
      <c r="E48" s="0" t="s">
        <v>231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232</v>
      </c>
      <c r="B49" s="0" t="s">
        <v>227</v>
      </c>
      <c r="C49" s="0" t="n">
        <v>1</v>
      </c>
      <c r="D49" s="0" t="n">
        <f aca="false">'Fiche 1 sur 2'!$A$7+'Fiche 1 sur 2'!$C$16+1+1</f>
        <v>5</v>
      </c>
      <c r="E49" s="0" t="s">
        <v>231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233</v>
      </c>
      <c r="B50" s="0" t="s">
        <v>227</v>
      </c>
      <c r="C50" s="0" t="n">
        <v>1</v>
      </c>
      <c r="D50" s="0" t="n">
        <f aca="false">'Fiche 1 sur 2'!$A$7+'Fiche 1 sur 2'!$C$16+1+1+1</f>
        <v>6</v>
      </c>
      <c r="E50" s="0" t="s">
        <v>234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235</v>
      </c>
      <c r="B51" s="0" t="s">
        <v>227</v>
      </c>
      <c r="C51" s="0" t="s">
        <v>202</v>
      </c>
      <c r="D51" s="0" t="n">
        <f aca="false">'Fiche 1 sur 2'!$A$7</f>
        <v>2</v>
      </c>
      <c r="E51" s="0" t="s">
        <v>236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237</v>
      </c>
      <c r="B52" s="0" t="s">
        <v>227</v>
      </c>
      <c r="C52" s="0" t="s">
        <v>202</v>
      </c>
      <c r="D52" s="0" t="n">
        <f aca="false">'Fiche 1 sur 2'!$A$7</f>
        <v>2</v>
      </c>
      <c r="E52" s="0" t="s">
        <v>236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238</v>
      </c>
      <c r="B53" s="0" t="s">
        <v>227</v>
      </c>
      <c r="C53" s="0" t="s">
        <v>202</v>
      </c>
      <c r="D53" s="0" t="n">
        <f aca="false">'Fiche 1 sur 2'!$A$7</f>
        <v>2</v>
      </c>
      <c r="E53" s="0" t="s">
        <v>239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240</v>
      </c>
      <c r="B54" s="0" t="s">
        <v>227</v>
      </c>
      <c r="C54" s="0" t="s">
        <v>202</v>
      </c>
      <c r="D54" s="0" t="n">
        <f aca="false">'Fiche 1 sur 2'!$A$7+1</f>
        <v>3</v>
      </c>
      <c r="E54" s="0" t="s">
        <v>239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241</v>
      </c>
      <c r="B55" s="0" t="s">
        <v>227</v>
      </c>
      <c r="C55" s="0" t="s">
        <v>202</v>
      </c>
      <c r="D55" s="0" t="n">
        <f aca="false">'Fiche 1 sur 2'!$A$7+'Fiche 1 sur 2'!$C$16+1+1</f>
        <v>5</v>
      </c>
      <c r="E55" s="0" t="s">
        <v>242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243</v>
      </c>
      <c r="B56" s="0" t="s">
        <v>227</v>
      </c>
      <c r="C56" s="0" t="n">
        <v>1</v>
      </c>
      <c r="D56" s="0" t="n">
        <f aca="false">'Fiche 1 sur 2'!$A$7+2</f>
        <v>4</v>
      </c>
      <c r="E56" s="0" t="s">
        <v>244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245</v>
      </c>
      <c r="B57" s="0" t="s">
        <v>227</v>
      </c>
      <c r="C57" s="0" t="n">
        <v>1</v>
      </c>
      <c r="D57" s="0" t="n">
        <f aca="false">'Fiche 1 sur 2'!$A$7+2</f>
        <v>4</v>
      </c>
      <c r="E57" s="0" t="s">
        <v>244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246</v>
      </c>
      <c r="B58" s="0" t="s">
        <v>227</v>
      </c>
      <c r="C58" s="0" t="n">
        <v>1</v>
      </c>
      <c r="D58" s="0" t="n">
        <f aca="false">'Fiche 1 sur 2'!$A$7+2</f>
        <v>4</v>
      </c>
      <c r="E58" s="0" t="s">
        <v>247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248</v>
      </c>
      <c r="B59" s="0" t="s">
        <v>227</v>
      </c>
      <c r="C59" s="0" t="n">
        <v>1</v>
      </c>
      <c r="D59" s="0" t="n">
        <f aca="false">'Fiche 1 sur 2'!$A$7+2+1</f>
        <v>5</v>
      </c>
      <c r="E59" s="0" t="s">
        <v>247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249</v>
      </c>
      <c r="B60" s="0" t="s">
        <v>227</v>
      </c>
      <c r="C60" s="0" t="n">
        <v>1</v>
      </c>
      <c r="D60" s="0" t="n">
        <f aca="false">'Fiche 1 sur 2'!$A$7+'Fiche 1 sur 2'!C16+2+1+1</f>
        <v>7</v>
      </c>
      <c r="E60" s="0" t="s">
        <v>250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251</v>
      </c>
      <c r="B61" s="0" t="s">
        <v>252</v>
      </c>
      <c r="C61" s="0" t="n">
        <v>1</v>
      </c>
      <c r="D61" s="0" t="n">
        <f aca="false">'Fiche 1 sur 2'!$A$15+'Fiche 1 sur 2'!$C$16+3</f>
        <v>8</v>
      </c>
      <c r="E61" s="0" t="s">
        <v>253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254</v>
      </c>
      <c r="B62" s="0" t="s">
        <v>252</v>
      </c>
      <c r="C62" s="0" t="n">
        <v>1</v>
      </c>
      <c r="D62" s="0" t="n">
        <f aca="false">'Fiche 1 sur 2'!$A$15+'Fiche 1 sur 2'!$C$16+3</f>
        <v>8</v>
      </c>
      <c r="E62" s="0" t="s">
        <v>253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255</v>
      </c>
      <c r="B63" s="0" t="s">
        <v>252</v>
      </c>
      <c r="C63" s="0" t="n">
        <v>1</v>
      </c>
      <c r="D63" s="0" t="n">
        <f aca="false">'Fiche 1 sur 2'!$A$15+'Fiche 1 sur 2'!$C$16+3</f>
        <v>8</v>
      </c>
      <c r="E63" s="0" t="s">
        <v>256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257</v>
      </c>
      <c r="B64" s="0" t="s">
        <v>252</v>
      </c>
      <c r="C64" s="0" t="n">
        <v>1</v>
      </c>
      <c r="D64" s="0" t="n">
        <f aca="false">'Fiche 1 sur 2'!$A$15+'Fiche 1 sur 2'!$C$16+3+1</f>
        <v>9</v>
      </c>
      <c r="E64" s="0" t="s">
        <v>256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258</v>
      </c>
      <c r="B65" s="0" t="s">
        <v>252</v>
      </c>
      <c r="C65" s="0" t="n">
        <v>1</v>
      </c>
      <c r="D65" s="0" t="n">
        <f aca="false">'Fiche 1 sur 2'!$A$15+'Fiche 1 sur 2'!$C$16+3</f>
        <v>8</v>
      </c>
      <c r="E65" s="0" t="s">
        <v>259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260</v>
      </c>
      <c r="B66" s="0" t="s">
        <v>252</v>
      </c>
      <c r="C66" s="0" t="n">
        <v>1</v>
      </c>
      <c r="D66" s="0" t="n">
        <f aca="false">'Fiche 1 sur 2'!$A$15+'Fiche 1 sur 2'!$C$16+3</f>
        <v>8</v>
      </c>
      <c r="E66" s="0" t="s">
        <v>259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261</v>
      </c>
      <c r="B67" s="0" t="s">
        <v>252</v>
      </c>
      <c r="C67" s="0" t="n">
        <v>1</v>
      </c>
      <c r="D67" s="0" t="n">
        <f aca="false">'Fiche 1 sur 2'!$A$15+'Fiche 1 sur 2'!$C$16+3</f>
        <v>8</v>
      </c>
      <c r="E67" s="0" t="s">
        <v>262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263</v>
      </c>
      <c r="B68" s="0" t="s">
        <v>252</v>
      </c>
      <c r="C68" s="0" t="n">
        <v>1</v>
      </c>
      <c r="D68" s="0" t="n">
        <f aca="false">'Fiche 1 sur 2'!$A$15+'Fiche 1 sur 2'!$C$16+3+1</f>
        <v>9</v>
      </c>
      <c r="E68" s="0" t="s">
        <v>262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264</v>
      </c>
      <c r="B69" s="0" t="s">
        <v>252</v>
      </c>
      <c r="C69" s="0" t="s">
        <v>202</v>
      </c>
      <c r="D69" s="0" t="n">
        <f aca="false">'Fiche 1 sur 2'!$A$15+2</f>
        <v>6</v>
      </c>
      <c r="E69" s="0" t="s">
        <v>265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266</v>
      </c>
      <c r="B70" s="0" t="s">
        <v>252</v>
      </c>
      <c r="C70" s="0" t="s">
        <v>202</v>
      </c>
      <c r="D70" s="0" t="n">
        <f aca="false">'Fiche 1 sur 2'!$A$15+2</f>
        <v>6</v>
      </c>
      <c r="E70" s="0" t="s">
        <v>265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267</v>
      </c>
      <c r="B71" s="0" t="s">
        <v>252</v>
      </c>
      <c r="C71" s="0" t="s">
        <v>202</v>
      </c>
      <c r="D71" s="0" t="n">
        <f aca="false">'Fiche 1 sur 2'!$A$15+2</f>
        <v>6</v>
      </c>
      <c r="E71" s="0" t="s">
        <v>268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269</v>
      </c>
      <c r="B72" s="0" t="s">
        <v>252</v>
      </c>
      <c r="C72" s="0" t="s">
        <v>202</v>
      </c>
      <c r="D72" s="0" t="n">
        <f aca="false">'Fiche 1 sur 2'!$A$15+2+1</f>
        <v>7</v>
      </c>
      <c r="E72" s="0" t="s">
        <v>268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270</v>
      </c>
      <c r="C73" s="0" t="s">
        <v>202</v>
      </c>
      <c r="D73" s="0" t="n">
        <f aca="false">'Fiche 1 sur 2'!$A$15-2</f>
        <v>2</v>
      </c>
      <c r="E73" s="0" t="s">
        <v>271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272</v>
      </c>
      <c r="B74" s="0" t="s">
        <v>270</v>
      </c>
      <c r="C74" s="0" t="s">
        <v>202</v>
      </c>
      <c r="D74" s="0" t="n">
        <f aca="false">'Fiche 1 sur 2'!$A$15-2</f>
        <v>2</v>
      </c>
      <c r="E74" s="0" t="s">
        <v>271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273</v>
      </c>
      <c r="B75" s="0" t="s">
        <v>270</v>
      </c>
      <c r="C75" s="0" t="s">
        <v>202</v>
      </c>
      <c r="D75" s="0" t="n">
        <f aca="false">'Fiche 1 sur 2'!$A$15-2</f>
        <v>2</v>
      </c>
      <c r="E75" s="0" t="s">
        <v>274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275</v>
      </c>
      <c r="B76" s="0" t="s">
        <v>270</v>
      </c>
      <c r="C76" s="0" t="s">
        <v>202</v>
      </c>
      <c r="D76" s="0" t="n">
        <f aca="false">'Fiche 1 sur 2'!$A$15-2+1</f>
        <v>3</v>
      </c>
      <c r="E76" s="0" t="s">
        <v>274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276</v>
      </c>
      <c r="B77" s="0" t="s">
        <v>270</v>
      </c>
      <c r="C77" s="0" t="n">
        <v>1</v>
      </c>
      <c r="D77" s="0" t="n">
        <f aca="false">'Fiche 1 sur 2'!$A$15-2</f>
        <v>2</v>
      </c>
      <c r="E77" s="0" t="s">
        <v>277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278</v>
      </c>
      <c r="B78" s="0" t="s">
        <v>270</v>
      </c>
      <c r="C78" s="0" t="n">
        <v>1</v>
      </c>
      <c r="D78" s="0" t="n">
        <f aca="false">'Fiche 1 sur 2'!$A$15-2</f>
        <v>2</v>
      </c>
      <c r="E78" s="0" t="s">
        <v>277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279</v>
      </c>
      <c r="B79" s="0" t="s">
        <v>270</v>
      </c>
      <c r="C79" s="0" t="n">
        <v>1</v>
      </c>
      <c r="D79" s="0" t="n">
        <f aca="false">'Fiche 1 sur 2'!$A$15-2</f>
        <v>2</v>
      </c>
      <c r="E79" s="0" t="s">
        <v>280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281</v>
      </c>
      <c r="B80" s="0" t="s">
        <v>270</v>
      </c>
      <c r="C80" s="0" t="n">
        <v>1</v>
      </c>
      <c r="D80" s="0" t="n">
        <f aca="false">'Fiche 1 sur 2'!$A$15-2+1</f>
        <v>3</v>
      </c>
      <c r="E80" s="0" t="s">
        <v>280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282</v>
      </c>
      <c r="B81" s="0" t="s">
        <v>270</v>
      </c>
      <c r="C81" s="0" t="n">
        <v>2</v>
      </c>
      <c r="D81" s="0" t="n">
        <f aca="false">'Fiche 1 sur 2'!$A$15-2</f>
        <v>2</v>
      </c>
      <c r="E81" s="0" t="s">
        <v>283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284</v>
      </c>
      <c r="B82" s="0" t="s">
        <v>270</v>
      </c>
      <c r="C82" s="0" t="n">
        <v>2</v>
      </c>
      <c r="D82" s="0" t="n">
        <f aca="false">'Fiche 1 sur 2'!$A$15-2</f>
        <v>2</v>
      </c>
      <c r="E82" s="0" t="s">
        <v>283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285</v>
      </c>
      <c r="B83" s="0" t="s">
        <v>270</v>
      </c>
      <c r="C83" s="0" t="n">
        <v>2</v>
      </c>
      <c r="D83" s="0" t="n">
        <f aca="false">'Fiche 1 sur 2'!$A$15-2</f>
        <v>2</v>
      </c>
      <c r="E83" s="0" t="s">
        <v>286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287</v>
      </c>
      <c r="B84" s="0" t="s">
        <v>270</v>
      </c>
      <c r="C84" s="0" t="n">
        <v>2</v>
      </c>
      <c r="D84" s="0" t="n">
        <f aca="false">'Fiche 1 sur 2'!$A$15-2+1</f>
        <v>3</v>
      </c>
      <c r="E84" s="0" t="s">
        <v>286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288</v>
      </c>
      <c r="B85" s="0" t="s">
        <v>270</v>
      </c>
      <c r="C85" s="0" t="s">
        <v>202</v>
      </c>
      <c r="D85" s="0" t="n">
        <f aca="false">'Fiche 1 sur 2'!$A$15-2</f>
        <v>2</v>
      </c>
      <c r="E85" s="0" t="s">
        <v>289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290</v>
      </c>
      <c r="B86" s="0" t="s">
        <v>270</v>
      </c>
      <c r="C86" s="0" t="s">
        <v>202</v>
      </c>
      <c r="D86" s="0" t="n">
        <f aca="false">'Fiche 1 sur 2'!$A$15-2</f>
        <v>2</v>
      </c>
      <c r="E86" s="0" t="s">
        <v>289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291</v>
      </c>
      <c r="B87" s="0" t="s">
        <v>270</v>
      </c>
      <c r="C87" s="0" t="s">
        <v>202</v>
      </c>
      <c r="D87" s="0" t="n">
        <f aca="false">'Fiche 1 sur 2'!$A$15-2</f>
        <v>2</v>
      </c>
      <c r="E87" s="0" t="s">
        <v>292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293</v>
      </c>
      <c r="B88" s="0" t="s">
        <v>270</v>
      </c>
      <c r="C88" s="0" t="s">
        <v>202</v>
      </c>
      <c r="D88" s="0" t="n">
        <f aca="false">'Fiche 1 sur 2'!$A$15-2+1</f>
        <v>3</v>
      </c>
      <c r="E88" s="0" t="s">
        <v>292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294</v>
      </c>
      <c r="B89" s="0" t="s">
        <v>295</v>
      </c>
      <c r="C89" s="0" t="s">
        <v>202</v>
      </c>
      <c r="D89" s="0" t="n">
        <f aca="false">'Fiche 1 sur 2'!$A$15</f>
        <v>4</v>
      </c>
      <c r="E89" s="0" t="s">
        <v>296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297</v>
      </c>
      <c r="B90" s="0" t="s">
        <v>295</v>
      </c>
      <c r="C90" s="0" t="s">
        <v>202</v>
      </c>
      <c r="D90" s="0" t="n">
        <f aca="false">'Fiche 1 sur 2'!$A$15</f>
        <v>4</v>
      </c>
      <c r="E90" s="0" t="s">
        <v>296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298</v>
      </c>
      <c r="B91" s="0" t="s">
        <v>295</v>
      </c>
      <c r="C91" s="0" t="s">
        <v>202</v>
      </c>
      <c r="D91" s="0" t="n">
        <f aca="false">'Fiche 1 sur 2'!$A$15</f>
        <v>4</v>
      </c>
      <c r="E91" s="0" t="s">
        <v>299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300</v>
      </c>
      <c r="B92" s="0" t="s">
        <v>295</v>
      </c>
      <c r="C92" s="0" t="s">
        <v>202</v>
      </c>
      <c r="D92" s="0" t="n">
        <f aca="false">'Fiche 1 sur 2'!$A$15+1</f>
        <v>5</v>
      </c>
      <c r="E92" s="0" t="s">
        <v>299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301</v>
      </c>
      <c r="B93" s="0" t="s">
        <v>295</v>
      </c>
      <c r="C93" s="0" t="s">
        <v>202</v>
      </c>
      <c r="D93" s="0" t="n">
        <f aca="false">'Fiche 1 sur 2'!$A$15</f>
        <v>4</v>
      </c>
      <c r="E93" s="0" t="s">
        <v>302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303</v>
      </c>
      <c r="B94" s="0" t="s">
        <v>295</v>
      </c>
      <c r="C94" s="0" t="s">
        <v>202</v>
      </c>
      <c r="D94" s="0" t="n">
        <f aca="false">'Fiche 1 sur 2'!$A$15</f>
        <v>4</v>
      </c>
      <c r="E94" s="0" t="s">
        <v>302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304</v>
      </c>
      <c r="B95" s="0" t="s">
        <v>295</v>
      </c>
      <c r="C95" s="0" t="s">
        <v>202</v>
      </c>
      <c r="D95" s="0" t="n">
        <f aca="false">'Fiche 1 sur 2'!$A$15</f>
        <v>4</v>
      </c>
      <c r="E95" s="0" t="s">
        <v>305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306</v>
      </c>
      <c r="B96" s="0" t="s">
        <v>295</v>
      </c>
      <c r="C96" s="0" t="s">
        <v>202</v>
      </c>
      <c r="D96" s="0" t="n">
        <f aca="false">'Fiche 1 sur 2'!$A$15+1</f>
        <v>5</v>
      </c>
      <c r="E96" s="0" t="s">
        <v>305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307</v>
      </c>
      <c r="B97" s="0" t="s">
        <v>295</v>
      </c>
      <c r="C97" s="0" t="n">
        <v>1</v>
      </c>
      <c r="D97" s="0" t="n">
        <f aca="false">'Fiche 1 sur 2'!$A$15+'Fiche 1 sur 2'!$C$16</f>
        <v>5</v>
      </c>
      <c r="E97" s="0" t="s">
        <v>308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309</v>
      </c>
      <c r="B98" s="0" t="s">
        <v>295</v>
      </c>
      <c r="C98" s="0" t="n">
        <v>1</v>
      </c>
      <c r="D98" s="0" t="n">
        <f aca="false">'Fiche 1 sur 2'!$A$15+'Fiche 1 sur 2'!$C$16</f>
        <v>5</v>
      </c>
      <c r="E98" s="0" t="s">
        <v>308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310</v>
      </c>
      <c r="B99" s="0" t="s">
        <v>295</v>
      </c>
      <c r="C99" s="0" t="n">
        <v>1</v>
      </c>
      <c r="D99" s="0" t="n">
        <f aca="false">'Fiche 1 sur 2'!$A$15+'Fiche 1 sur 2'!$C$16</f>
        <v>5</v>
      </c>
      <c r="E99" s="0" t="s">
        <v>311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312</v>
      </c>
      <c r="B100" s="0" t="s">
        <v>295</v>
      </c>
      <c r="C100" s="0" t="n">
        <v>1</v>
      </c>
      <c r="D100" s="0" t="n">
        <f aca="false">'Fiche 1 sur 2'!$A$15+'Fiche 1 sur 2'!$C$16+1</f>
        <v>6</v>
      </c>
      <c r="E100" s="0" t="s">
        <v>311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313</v>
      </c>
      <c r="B101" s="0" t="s">
        <v>295</v>
      </c>
      <c r="C101" s="0" t="n">
        <v>2</v>
      </c>
      <c r="D101" s="0" t="n">
        <f aca="false">'Fiche 1 sur 2'!$A$15+'Fiche 1 sur 2'!$C$16+3</f>
        <v>8</v>
      </c>
      <c r="E101" s="0" t="s">
        <v>314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315</v>
      </c>
      <c r="B102" s="0" t="s">
        <v>295</v>
      </c>
      <c r="C102" s="0" t="n">
        <v>2</v>
      </c>
      <c r="D102" s="0" t="n">
        <f aca="false">'Fiche 1 sur 2'!$A$15+'Fiche 1 sur 2'!$C$16+3</f>
        <v>8</v>
      </c>
      <c r="E102" s="0" t="s">
        <v>314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316</v>
      </c>
      <c r="B103" s="0" t="s">
        <v>295</v>
      </c>
      <c r="C103" s="0" t="n">
        <v>2</v>
      </c>
      <c r="D103" s="0" t="n">
        <f aca="false">'Fiche 1 sur 2'!$A$15+'Fiche 1 sur 2'!$C$16+3</f>
        <v>8</v>
      </c>
      <c r="E103" s="0" t="s">
        <v>317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318</v>
      </c>
      <c r="B104" s="0" t="s">
        <v>295</v>
      </c>
      <c r="C104" s="0" t="n">
        <v>2</v>
      </c>
      <c r="D104" s="0" t="n">
        <f aca="false">'Fiche 1 sur 2'!$A$15+'Fiche 1 sur 2'!$C$16+3+1</f>
        <v>9</v>
      </c>
      <c r="E104" s="0" t="s">
        <v>317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319</v>
      </c>
      <c r="B105" s="0" t="s">
        <v>295</v>
      </c>
      <c r="C105" s="0" t="s">
        <v>202</v>
      </c>
      <c r="D105" s="0" t="n">
        <f aca="false">'Fiche 1 sur 2'!$A$15-1</f>
        <v>3</v>
      </c>
      <c r="E105" s="0" t="s">
        <v>320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321</v>
      </c>
      <c r="B106" s="0" t="s">
        <v>295</v>
      </c>
      <c r="C106" s="0" t="s">
        <v>202</v>
      </c>
      <c r="D106" s="0" t="n">
        <f aca="false">'Fiche 1 sur 2'!$A$15-1</f>
        <v>3</v>
      </c>
      <c r="E106" s="0" t="s">
        <v>320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322</v>
      </c>
      <c r="B107" s="0" t="s">
        <v>295</v>
      </c>
      <c r="C107" s="0" t="s">
        <v>202</v>
      </c>
      <c r="D107" s="0" t="n">
        <f aca="false">'Fiche 1 sur 2'!$A$15-1</f>
        <v>3</v>
      </c>
      <c r="E107" s="0" t="s">
        <v>323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324</v>
      </c>
      <c r="B108" s="0" t="s">
        <v>295</v>
      </c>
      <c r="C108" s="0" t="s">
        <v>202</v>
      </c>
      <c r="D108" s="0" t="n">
        <f aca="false">'Fiche 1 sur 2'!$A$15-1+1</f>
        <v>4</v>
      </c>
      <c r="E108" s="0" t="s">
        <v>323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325</v>
      </c>
      <c r="B109" s="0" t="s">
        <v>295</v>
      </c>
      <c r="C109" s="0" t="s">
        <v>202</v>
      </c>
      <c r="D109" s="0" t="n">
        <f aca="false">'Fiche 1 sur 2'!$A$15+1</f>
        <v>5</v>
      </c>
      <c r="E109" s="0" t="s">
        <v>326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327</v>
      </c>
      <c r="B110" s="0" t="s">
        <v>295</v>
      </c>
      <c r="C110" s="0" t="s">
        <v>202</v>
      </c>
      <c r="D110" s="0" t="n">
        <f aca="false">'Fiche 1 sur 2'!$A$15+1</f>
        <v>5</v>
      </c>
      <c r="E110" s="0" t="s">
        <v>326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328</v>
      </c>
      <c r="B111" s="0" t="s">
        <v>295</v>
      </c>
      <c r="C111" s="0" t="s">
        <v>202</v>
      </c>
      <c r="D111" s="0" t="n">
        <f aca="false">'Fiche 1 sur 2'!$A$15+1</f>
        <v>5</v>
      </c>
      <c r="E111" s="0" t="s">
        <v>329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330</v>
      </c>
      <c r="B112" s="0" t="s">
        <v>295</v>
      </c>
      <c r="C112" s="0" t="s">
        <v>202</v>
      </c>
      <c r="D112" s="0" t="n">
        <f aca="false">'Fiche 1 sur 2'!$A$15+1+1</f>
        <v>6</v>
      </c>
      <c r="E112" s="0" t="s">
        <v>329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331</v>
      </c>
      <c r="B113" s="0" t="s">
        <v>295</v>
      </c>
      <c r="C113" s="0" t="n">
        <v>2</v>
      </c>
      <c r="D113" s="0" t="n">
        <f aca="false">'Fiche 1 sur 2'!$A$15+'Fiche 1 sur 2'!$C$16+2</f>
        <v>7</v>
      </c>
      <c r="E113" s="0" t="s">
        <v>332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333</v>
      </c>
      <c r="B114" s="0" t="s">
        <v>295</v>
      </c>
      <c r="C114" s="0" t="n">
        <v>2</v>
      </c>
      <c r="D114" s="0" t="n">
        <f aca="false">'Fiche 1 sur 2'!$A$15+'Fiche 1 sur 2'!$C$16+2</f>
        <v>7</v>
      </c>
      <c r="E114" s="0" t="s">
        <v>332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334</v>
      </c>
      <c r="B115" s="0" t="s">
        <v>295</v>
      </c>
      <c r="C115" s="0" t="n">
        <v>2</v>
      </c>
      <c r="D115" s="0" t="n">
        <f aca="false">'Fiche 1 sur 2'!$A$15+'Fiche 1 sur 2'!$C$16+2</f>
        <v>7</v>
      </c>
      <c r="E115" s="0" t="s">
        <v>335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336</v>
      </c>
      <c r="B116" s="0" t="s">
        <v>295</v>
      </c>
      <c r="C116" s="0" t="n">
        <v>2</v>
      </c>
      <c r="D116" s="0" t="n">
        <f aca="false">'Fiche 1 sur 2'!$A$15+'Fiche 1 sur 2'!$C$16+2+1</f>
        <v>8</v>
      </c>
      <c r="E116" s="0" t="s">
        <v>335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337</v>
      </c>
      <c r="B117" s="0" t="s">
        <v>295</v>
      </c>
      <c r="C117" s="0" t="s">
        <v>202</v>
      </c>
      <c r="D117" s="0" t="n">
        <f aca="false">'Fiche 1 sur 2'!$A$15</f>
        <v>4</v>
      </c>
      <c r="E117" s="0" t="s">
        <v>338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339</v>
      </c>
      <c r="B118" s="0" t="s">
        <v>295</v>
      </c>
      <c r="C118" s="0" t="s">
        <v>202</v>
      </c>
      <c r="D118" s="0" t="n">
        <f aca="false">'Fiche 1 sur 2'!$A$15</f>
        <v>4</v>
      </c>
      <c r="E118" s="0" t="s">
        <v>338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340</v>
      </c>
      <c r="B119" s="0" t="s">
        <v>295</v>
      </c>
      <c r="C119" s="0" t="s">
        <v>202</v>
      </c>
      <c r="D119" s="0" t="n">
        <f aca="false">'Fiche 1 sur 2'!$A$15</f>
        <v>4</v>
      </c>
      <c r="E119" s="0" t="s">
        <v>341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342</v>
      </c>
      <c r="B120" s="0" t="s">
        <v>295</v>
      </c>
      <c r="C120" s="0" t="s">
        <v>202</v>
      </c>
      <c r="D120" s="0" t="n">
        <f aca="false">'Fiche 1 sur 2'!$A$15+1</f>
        <v>5</v>
      </c>
      <c r="E120" s="0" t="s">
        <v>341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343</v>
      </c>
      <c r="B121" s="0" t="s">
        <v>295</v>
      </c>
      <c r="C121" s="0" t="n">
        <v>1</v>
      </c>
      <c r="D121" s="0" t="n">
        <f aca="false">'Fiche 1 sur 2'!$A$15+1</f>
        <v>5</v>
      </c>
      <c r="E121" s="0" t="s">
        <v>344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345</v>
      </c>
      <c r="B122" s="0" t="s">
        <v>295</v>
      </c>
      <c r="C122" s="0" t="n">
        <v>1</v>
      </c>
      <c r="D122" s="0" t="n">
        <f aca="false">'Fiche 1 sur 2'!$A$15+1</f>
        <v>5</v>
      </c>
      <c r="E122" s="0" t="s">
        <v>344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346</v>
      </c>
      <c r="B123" s="0" t="s">
        <v>295</v>
      </c>
      <c r="C123" s="0" t="n">
        <v>1</v>
      </c>
      <c r="D123" s="0" t="n">
        <f aca="false">'Fiche 1 sur 2'!$A$15+1</f>
        <v>5</v>
      </c>
      <c r="E123" s="0" t="s">
        <v>347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348</v>
      </c>
      <c r="B124" s="0" t="s">
        <v>295</v>
      </c>
      <c r="C124" s="0" t="n">
        <v>1</v>
      </c>
      <c r="D124" s="0" t="n">
        <f aca="false">'Fiche 1 sur 2'!$A$15+1+1</f>
        <v>6</v>
      </c>
      <c r="E124" s="0" t="s">
        <v>347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349</v>
      </c>
      <c r="B125" s="0" t="s">
        <v>83</v>
      </c>
      <c r="C125" s="0" t="n">
        <v>1</v>
      </c>
      <c r="D125" s="0" t="n">
        <f aca="false">'Fiche 1 sur 2'!$A$7</f>
        <v>2</v>
      </c>
      <c r="E125" s="0" t="s">
        <v>350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351</v>
      </c>
      <c r="B126" s="0" t="s">
        <v>83</v>
      </c>
      <c r="C126" s="0" t="n">
        <v>1</v>
      </c>
      <c r="D126" s="0" t="n">
        <f aca="false">'Fiche 1 sur 2'!$A$7</f>
        <v>2</v>
      </c>
      <c r="E126" s="0" t="s">
        <v>350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352</v>
      </c>
      <c r="B127" s="0" t="s">
        <v>83</v>
      </c>
      <c r="C127" s="0" t="n">
        <v>1</v>
      </c>
      <c r="D127" s="0" t="n">
        <f aca="false">'Fiche 1 sur 2'!$A$7</f>
        <v>2</v>
      </c>
      <c r="E127" s="0" t="s">
        <v>353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354</v>
      </c>
      <c r="B128" s="0" t="s">
        <v>83</v>
      </c>
      <c r="C128" s="0" t="n">
        <v>1</v>
      </c>
      <c r="D128" s="0" t="n">
        <f aca="false">'Fiche 1 sur 2'!$A$7+1</f>
        <v>3</v>
      </c>
      <c r="E128" s="0" t="s">
        <v>353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355</v>
      </c>
      <c r="B129" s="0" t="s">
        <v>83</v>
      </c>
      <c r="C129" s="0" t="s">
        <v>202</v>
      </c>
      <c r="D129" s="0" t="n">
        <f aca="false">'Fiche 1 sur 2'!$A$7-1</f>
        <v>1</v>
      </c>
      <c r="E129" s="0" t="s">
        <v>356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357</v>
      </c>
      <c r="B130" s="0" t="s">
        <v>83</v>
      </c>
      <c r="C130" s="0" t="s">
        <v>202</v>
      </c>
      <c r="D130" s="0" t="n">
        <f aca="false">'Fiche 1 sur 2'!$A$7-1</f>
        <v>1</v>
      </c>
      <c r="E130" s="0" t="s">
        <v>356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358</v>
      </c>
      <c r="B131" s="0" t="s">
        <v>83</v>
      </c>
      <c r="C131" s="0" t="s">
        <v>202</v>
      </c>
      <c r="D131" s="0" t="n">
        <f aca="false">'Fiche 1 sur 2'!$A$7-1</f>
        <v>1</v>
      </c>
      <c r="E131" s="0" t="s">
        <v>359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360</v>
      </c>
      <c r="B132" s="0" t="s">
        <v>83</v>
      </c>
      <c r="C132" s="0" t="s">
        <v>202</v>
      </c>
      <c r="D132" s="0" t="n">
        <f aca="false">'Fiche 1 sur 2'!$A$7-1+1</f>
        <v>2</v>
      </c>
      <c r="E132" s="0" t="s">
        <v>359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361</v>
      </c>
      <c r="B133" s="0" t="s">
        <v>83</v>
      </c>
      <c r="C133" s="0" t="n">
        <v>1</v>
      </c>
      <c r="D133" s="0" t="n">
        <f aca="false">'Fiche 1 sur 2'!$A$7-1</f>
        <v>1</v>
      </c>
      <c r="E133" s="0" t="s">
        <v>362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363</v>
      </c>
      <c r="B134" s="0" t="s">
        <v>83</v>
      </c>
      <c r="C134" s="0" t="n">
        <v>1</v>
      </c>
      <c r="D134" s="0" t="n">
        <f aca="false">'Fiche 1 sur 2'!$A$7-1</f>
        <v>1</v>
      </c>
      <c r="E134" s="0" t="s">
        <v>362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364</v>
      </c>
      <c r="B135" s="0" t="s">
        <v>83</v>
      </c>
      <c r="C135" s="0" t="n">
        <v>1</v>
      </c>
      <c r="D135" s="0" t="n">
        <f aca="false">'Fiche 1 sur 2'!$A$7-1</f>
        <v>1</v>
      </c>
      <c r="E135" s="0" t="s">
        <v>365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366</v>
      </c>
      <c r="B136" s="0" t="s">
        <v>83</v>
      </c>
      <c r="C136" s="0" t="n">
        <v>1</v>
      </c>
      <c r="D136" s="0" t="n">
        <f aca="false">'Fiche 1 sur 2'!$A$7-1+1</f>
        <v>2</v>
      </c>
      <c r="E136" s="0" t="s">
        <v>365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367</v>
      </c>
      <c r="B137" s="0" t="s">
        <v>368</v>
      </c>
      <c r="C137" s="0" t="s">
        <v>202</v>
      </c>
      <c r="D137" s="0" t="n">
        <f aca="false">'Fiche 1 sur 2'!$A$15+1</f>
        <v>5</v>
      </c>
      <c r="E137" s="0" t="s">
        <v>369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370</v>
      </c>
      <c r="B138" s="0" t="s">
        <v>368</v>
      </c>
      <c r="C138" s="0" t="s">
        <v>202</v>
      </c>
      <c r="D138" s="0" t="n">
        <f aca="false">'Fiche 1 sur 2'!$A$15+1</f>
        <v>5</v>
      </c>
      <c r="E138" s="0" t="s">
        <v>369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371</v>
      </c>
      <c r="B139" s="0" t="s">
        <v>368</v>
      </c>
      <c r="C139" s="0" t="s">
        <v>202</v>
      </c>
      <c r="D139" s="0" t="n">
        <f aca="false">'Fiche 1 sur 2'!$A$15+1</f>
        <v>5</v>
      </c>
      <c r="E139" s="0" t="s">
        <v>372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373</v>
      </c>
      <c r="B140" s="0" t="s">
        <v>368</v>
      </c>
      <c r="C140" s="0" t="s">
        <v>202</v>
      </c>
      <c r="D140" s="0" t="n">
        <f aca="false">'Fiche 1 sur 2'!$A$15+1+1</f>
        <v>6</v>
      </c>
      <c r="E140" s="0" t="s">
        <v>372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374</v>
      </c>
      <c r="B141" s="0" t="s">
        <v>368</v>
      </c>
      <c r="C141" s="0" t="s">
        <v>202</v>
      </c>
      <c r="D141" s="0" t="n">
        <f aca="false">'Fiche 1 sur 2'!$A$15</f>
        <v>4</v>
      </c>
      <c r="E141" s="0" t="s">
        <v>375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376</v>
      </c>
      <c r="B142" s="0" t="s">
        <v>368</v>
      </c>
      <c r="C142" s="0" t="s">
        <v>202</v>
      </c>
      <c r="D142" s="0" t="n">
        <f aca="false">'Fiche 1 sur 2'!$A$15</f>
        <v>4</v>
      </c>
      <c r="E142" s="0" t="s">
        <v>375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377</v>
      </c>
      <c r="B143" s="0" t="s">
        <v>368</v>
      </c>
      <c r="C143" s="0" t="s">
        <v>202</v>
      </c>
      <c r="D143" s="0" t="n">
        <f aca="false">'Fiche 1 sur 2'!$A$15</f>
        <v>4</v>
      </c>
      <c r="E143" s="0" t="s">
        <v>378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379</v>
      </c>
      <c r="B144" s="0" t="s">
        <v>368</v>
      </c>
      <c r="C144" s="0" t="s">
        <v>202</v>
      </c>
      <c r="D144" s="0" t="n">
        <f aca="false">'Fiche 1 sur 2'!$A$15+1</f>
        <v>5</v>
      </c>
      <c r="E144" s="0" t="s">
        <v>378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380</v>
      </c>
      <c r="B145" s="0" t="s">
        <v>368</v>
      </c>
      <c r="C145" s="0" t="s">
        <v>202</v>
      </c>
      <c r="D145" s="0" t="n">
        <f aca="false">'Fiche 1 sur 2'!$A$15-1</f>
        <v>3</v>
      </c>
      <c r="E145" s="0" t="s">
        <v>289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381</v>
      </c>
      <c r="B146" s="0" t="s">
        <v>368</v>
      </c>
      <c r="C146" s="0" t="s">
        <v>202</v>
      </c>
      <c r="D146" s="0" t="n">
        <f aca="false">'Fiche 1 sur 2'!$A$15-1</f>
        <v>3</v>
      </c>
      <c r="E146" s="0" t="s">
        <v>289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382</v>
      </c>
      <c r="B147" s="0" t="s">
        <v>368</v>
      </c>
      <c r="C147" s="0" t="s">
        <v>202</v>
      </c>
      <c r="D147" s="0" t="n">
        <f aca="false">'Fiche 1 sur 2'!$A$15-1</f>
        <v>3</v>
      </c>
      <c r="E147" s="0" t="s">
        <v>292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383</v>
      </c>
      <c r="B148" s="0" t="s">
        <v>368</v>
      </c>
      <c r="C148" s="0" t="s">
        <v>202</v>
      </c>
      <c r="D148" s="0" t="n">
        <f aca="false">'Fiche 1 sur 2'!$A$15-1+1</f>
        <v>4</v>
      </c>
      <c r="E148" s="0" t="s">
        <v>292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384</v>
      </c>
      <c r="B149" s="0" t="s">
        <v>368</v>
      </c>
      <c r="C149" s="0" t="n">
        <v>1</v>
      </c>
      <c r="D149" s="0" t="n">
        <f aca="false">'Fiche 1 sur 2'!$A$15+3+'Fiche 1 sur 2'!$C$16</f>
        <v>8</v>
      </c>
      <c r="E149" s="0" t="s">
        <v>385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386</v>
      </c>
      <c r="B150" s="0" t="s">
        <v>368</v>
      </c>
      <c r="C150" s="0" t="n">
        <v>1</v>
      </c>
      <c r="D150" s="0" t="n">
        <f aca="false">'Fiche 1 sur 2'!$A$15+3+'Fiche 1 sur 2'!$C$16</f>
        <v>8</v>
      </c>
      <c r="E150" s="0" t="s">
        <v>385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387</v>
      </c>
      <c r="B151" s="0" t="s">
        <v>368</v>
      </c>
      <c r="C151" s="0" t="n">
        <v>1</v>
      </c>
      <c r="D151" s="0" t="n">
        <f aca="false">'Fiche 1 sur 2'!$A$15+3+'Fiche 1 sur 2'!$C$16</f>
        <v>8</v>
      </c>
      <c r="E151" s="0" t="s">
        <v>388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389</v>
      </c>
      <c r="B152" s="0" t="s">
        <v>368</v>
      </c>
      <c r="C152" s="0" t="n">
        <v>1</v>
      </c>
      <c r="D152" s="0" t="n">
        <f aca="false">'Fiche 1 sur 2'!$A$15+3+'Fiche 1 sur 2'!$C$16+1</f>
        <v>9</v>
      </c>
      <c r="E152" s="0" t="s">
        <v>388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390</v>
      </c>
      <c r="B153" s="0" t="s">
        <v>368</v>
      </c>
      <c r="C153" s="0" t="s">
        <v>202</v>
      </c>
      <c r="D153" s="0" t="n">
        <f aca="false">'Fiche 1 sur 2'!$A$15+1+'Fiche 1 sur 2'!$C$16</f>
        <v>6</v>
      </c>
      <c r="E153" s="0" t="s">
        <v>391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392</v>
      </c>
      <c r="B154" s="0" t="s">
        <v>368</v>
      </c>
      <c r="C154" s="0" t="s">
        <v>202</v>
      </c>
      <c r="D154" s="0" t="n">
        <f aca="false">'Fiche 1 sur 2'!$A$15+1+'Fiche 1 sur 2'!$C$16</f>
        <v>6</v>
      </c>
      <c r="E154" s="0" t="s">
        <v>391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393</v>
      </c>
      <c r="B155" s="0" t="s">
        <v>368</v>
      </c>
      <c r="C155" s="0" t="s">
        <v>202</v>
      </c>
      <c r="D155" s="0" t="n">
        <f aca="false">'Fiche 1 sur 2'!$A$15+1+'Fiche 1 sur 2'!$C$16</f>
        <v>6</v>
      </c>
      <c r="E155" s="0" t="s">
        <v>394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395</v>
      </c>
      <c r="B156" s="0" t="s">
        <v>368</v>
      </c>
      <c r="C156" s="0" t="s">
        <v>202</v>
      </c>
      <c r="D156" s="0" t="n">
        <f aca="false">'Fiche 1 sur 2'!$A$15+1+'Fiche 1 sur 2'!$C$16+1</f>
        <v>7</v>
      </c>
      <c r="E156" s="0" t="s">
        <v>394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396</v>
      </c>
      <c r="B157" s="0" t="s">
        <v>54</v>
      </c>
      <c r="C157" s="0" t="s">
        <v>202</v>
      </c>
      <c r="D157" s="0" t="n">
        <f aca="false">'Fiche 1 sur 2'!$A$7-1</f>
        <v>1</v>
      </c>
      <c r="E157" s="0" t="s">
        <v>397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398</v>
      </c>
      <c r="B158" s="0" t="s">
        <v>54</v>
      </c>
      <c r="C158" s="0" t="s">
        <v>202</v>
      </c>
      <c r="D158" s="0" t="n">
        <f aca="false">'Fiche 1 sur 2'!$A$7-1</f>
        <v>1</v>
      </c>
      <c r="E158" s="0" t="s">
        <v>397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399</v>
      </c>
      <c r="B159" s="0" t="s">
        <v>54</v>
      </c>
      <c r="C159" s="0" t="s">
        <v>202</v>
      </c>
      <c r="D159" s="0" t="n">
        <f aca="false">'Fiche 1 sur 2'!$A$7-1</f>
        <v>1</v>
      </c>
      <c r="E159" s="0" t="s">
        <v>400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401</v>
      </c>
      <c r="B160" s="0" t="s">
        <v>54</v>
      </c>
      <c r="C160" s="0" t="s">
        <v>202</v>
      </c>
      <c r="D160" s="0" t="n">
        <f aca="false">'Fiche 1 sur 2'!$A$7-1+1</f>
        <v>2</v>
      </c>
      <c r="E160" s="0" t="s">
        <v>400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402</v>
      </c>
      <c r="B161" s="0" t="s">
        <v>54</v>
      </c>
      <c r="C161" s="0" t="s">
        <v>202</v>
      </c>
      <c r="D161" s="0" t="n">
        <f aca="false">'Fiche 1 sur 2'!$A$7-1+1</f>
        <v>2</v>
      </c>
      <c r="E161" s="0" t="s">
        <v>403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404</v>
      </c>
      <c r="B162" s="0" t="s">
        <v>54</v>
      </c>
      <c r="C162" s="0" t="n">
        <v>1</v>
      </c>
      <c r="D162" s="0" t="n">
        <v>0</v>
      </c>
      <c r="E162" s="0" t="s">
        <v>405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406</v>
      </c>
      <c r="B163" s="0" t="s">
        <v>54</v>
      </c>
      <c r="C163" s="0" t="n">
        <v>1</v>
      </c>
      <c r="D163" s="0" t="n">
        <v>0</v>
      </c>
      <c r="E163" s="0" t="s">
        <v>405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407</v>
      </c>
      <c r="B164" s="0" t="s">
        <v>54</v>
      </c>
      <c r="C164" s="0" t="n">
        <v>1</v>
      </c>
      <c r="D164" s="0" t="n">
        <v>0</v>
      </c>
      <c r="E164" s="0" t="s">
        <v>408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409</v>
      </c>
      <c r="B165" s="0" t="s">
        <v>54</v>
      </c>
      <c r="C165" s="0" t="n">
        <v>1</v>
      </c>
      <c r="D165" s="0" t="n">
        <v>0</v>
      </c>
      <c r="E165" s="0" t="s">
        <v>408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410</v>
      </c>
      <c r="B166" s="0" t="s">
        <v>54</v>
      </c>
      <c r="C166" s="0" t="n">
        <v>1</v>
      </c>
      <c r="D166" s="0" t="n">
        <f aca="false">'Fiche 1 sur 2'!$A$7+1</f>
        <v>3</v>
      </c>
      <c r="E166" s="0" t="s">
        <v>411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412</v>
      </c>
      <c r="B167" s="0" t="s">
        <v>54</v>
      </c>
      <c r="C167" s="0" t="n">
        <v>1</v>
      </c>
      <c r="D167" s="0" t="n">
        <f aca="false">'Fiche 1 sur 2'!$A$7+1</f>
        <v>3</v>
      </c>
      <c r="E167" s="0" t="s">
        <v>411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413</v>
      </c>
      <c r="B168" s="0" t="s">
        <v>54</v>
      </c>
      <c r="C168" s="0" t="n">
        <v>1</v>
      </c>
      <c r="D168" s="0" t="n">
        <f aca="false">'Fiche 1 sur 2'!$A$7+1</f>
        <v>3</v>
      </c>
      <c r="E168" s="0" t="s">
        <v>414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415</v>
      </c>
      <c r="B169" s="0" t="s">
        <v>54</v>
      </c>
      <c r="C169" s="0" t="n">
        <v>1</v>
      </c>
      <c r="D169" s="0" t="n">
        <f aca="false">'Fiche 1 sur 2'!$A$7+1+1</f>
        <v>4</v>
      </c>
      <c r="E169" s="0" t="s">
        <v>414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416</v>
      </c>
      <c r="B170" s="0" t="s">
        <v>54</v>
      </c>
      <c r="C170" s="0" t="s">
        <v>202</v>
      </c>
      <c r="D170" s="0" t="n">
        <f aca="false">'Fiche 1 sur 2'!$A$15-1</f>
        <v>3</v>
      </c>
      <c r="E170" s="0" t="s">
        <v>417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418</v>
      </c>
      <c r="B171" s="0" t="s">
        <v>54</v>
      </c>
      <c r="C171" s="0" t="s">
        <v>202</v>
      </c>
      <c r="D171" s="0" t="n">
        <f aca="false">'Fiche 1 sur 2'!$A$15-1</f>
        <v>3</v>
      </c>
      <c r="E171" s="0" t="s">
        <v>417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419</v>
      </c>
      <c r="B172" s="0" t="s">
        <v>54</v>
      </c>
      <c r="C172" s="0" t="s">
        <v>202</v>
      </c>
      <c r="D172" s="0" t="n">
        <f aca="false">'Fiche 1 sur 2'!$A$15-1</f>
        <v>3</v>
      </c>
      <c r="E172" s="0" t="s">
        <v>420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421</v>
      </c>
      <c r="B173" s="0" t="s">
        <v>54</v>
      </c>
      <c r="C173" s="0" t="s">
        <v>202</v>
      </c>
      <c r="D173" s="0" t="n">
        <f aca="false">'Fiche 1 sur 2'!$A$15-1+1</f>
        <v>4</v>
      </c>
      <c r="E173" s="0" t="s">
        <v>420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422</v>
      </c>
      <c r="B174" s="0" t="s">
        <v>54</v>
      </c>
      <c r="C174" s="0" t="s">
        <v>202</v>
      </c>
      <c r="D174" s="0" t="n">
        <f aca="false">'Fiche 1 sur 2'!$A$15</f>
        <v>4</v>
      </c>
      <c r="E174" s="0" t="s">
        <v>411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423</v>
      </c>
      <c r="B175" s="0" t="s">
        <v>54</v>
      </c>
      <c r="C175" s="0" t="s">
        <v>202</v>
      </c>
      <c r="D175" s="0" t="n">
        <f aca="false">'Fiche 1 sur 2'!$A$15</f>
        <v>4</v>
      </c>
      <c r="E175" s="0" t="s">
        <v>411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424</v>
      </c>
      <c r="B176" s="0" t="s">
        <v>54</v>
      </c>
      <c r="C176" s="0" t="s">
        <v>202</v>
      </c>
      <c r="D176" s="0" t="n">
        <f aca="false">'Fiche 1 sur 2'!$A$15</f>
        <v>4</v>
      </c>
      <c r="E176" s="0" t="s">
        <v>414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425</v>
      </c>
      <c r="B177" s="0" t="s">
        <v>54</v>
      </c>
      <c r="C177" s="0" t="s">
        <v>202</v>
      </c>
      <c r="D177" s="0" t="n">
        <f aca="false">'Fiche 1 sur 2'!$A$15+1</f>
        <v>5</v>
      </c>
      <c r="E177" s="0" t="s">
        <v>414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426</v>
      </c>
      <c r="B178" s="0" t="s">
        <v>54</v>
      </c>
      <c r="C178" s="0" t="s">
        <v>202</v>
      </c>
      <c r="D178" s="0" t="n">
        <f aca="false">'Fiche 1 sur 2'!$A$15</f>
        <v>4</v>
      </c>
      <c r="E178" s="0" t="s">
        <v>411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427</v>
      </c>
      <c r="B179" s="0" t="s">
        <v>54</v>
      </c>
      <c r="C179" s="0" t="s">
        <v>202</v>
      </c>
      <c r="D179" s="0" t="n">
        <f aca="false">'Fiche 1 sur 2'!$A$15</f>
        <v>4</v>
      </c>
      <c r="E179" s="0" t="s">
        <v>411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428</v>
      </c>
      <c r="B180" s="0" t="s">
        <v>54</v>
      </c>
      <c r="C180" s="0" t="s">
        <v>202</v>
      </c>
      <c r="D180" s="0" t="n">
        <f aca="false">'Fiche 1 sur 2'!$A$15</f>
        <v>4</v>
      </c>
      <c r="E180" s="0" t="s">
        <v>414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429</v>
      </c>
      <c r="B181" s="0" t="s">
        <v>54</v>
      </c>
      <c r="C181" s="0" t="s">
        <v>202</v>
      </c>
      <c r="D181" s="0" t="n">
        <f aca="false">'Fiche 1 sur 2'!$A$15+1</f>
        <v>5</v>
      </c>
      <c r="E181" s="0" t="s">
        <v>414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430</v>
      </c>
      <c r="B182" s="0" t="s">
        <v>54</v>
      </c>
      <c r="C182" s="0" t="s">
        <v>202</v>
      </c>
      <c r="D182" s="0" t="n">
        <f aca="false">'Fiche 1 sur 2'!$A$15</f>
        <v>4</v>
      </c>
      <c r="E182" s="0" t="s">
        <v>411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431</v>
      </c>
      <c r="B183" s="0" t="s">
        <v>54</v>
      </c>
      <c r="C183" s="0" t="s">
        <v>202</v>
      </c>
      <c r="D183" s="0" t="n">
        <f aca="false">'Fiche 1 sur 2'!$A$15</f>
        <v>4</v>
      </c>
      <c r="E183" s="0" t="s">
        <v>411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432</v>
      </c>
      <c r="B184" s="0" t="s">
        <v>54</v>
      </c>
      <c r="C184" s="0" t="s">
        <v>202</v>
      </c>
      <c r="D184" s="0" t="n">
        <f aca="false">'Fiche 1 sur 2'!$A$15</f>
        <v>4</v>
      </c>
      <c r="E184" s="0" t="s">
        <v>414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433</v>
      </c>
      <c r="B185" s="0" t="s">
        <v>54</v>
      </c>
      <c r="C185" s="0" t="s">
        <v>202</v>
      </c>
      <c r="D185" s="0" t="n">
        <f aca="false">'Fiche 1 sur 2'!$A$15+1</f>
        <v>5</v>
      </c>
      <c r="E185" s="0" t="s">
        <v>414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434</v>
      </c>
      <c r="B186" s="0" t="s">
        <v>54</v>
      </c>
      <c r="C186" s="0" t="s">
        <v>202</v>
      </c>
      <c r="D186" s="0" t="n">
        <f aca="false">'Fiche 1 sur 2'!$A$15</f>
        <v>4</v>
      </c>
      <c r="E186" s="0" t="s">
        <v>411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435</v>
      </c>
      <c r="B187" s="0" t="s">
        <v>54</v>
      </c>
      <c r="C187" s="0" t="s">
        <v>202</v>
      </c>
      <c r="D187" s="0" t="n">
        <f aca="false">'Fiche 1 sur 2'!$A$15</f>
        <v>4</v>
      </c>
      <c r="E187" s="0" t="s">
        <v>411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436</v>
      </c>
      <c r="B188" s="0" t="s">
        <v>54</v>
      </c>
      <c r="C188" s="0" t="s">
        <v>202</v>
      </c>
      <c r="D188" s="0" t="n">
        <f aca="false">'Fiche 1 sur 2'!$A$15</f>
        <v>4</v>
      </c>
      <c r="E188" s="0" t="s">
        <v>414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437</v>
      </c>
      <c r="B189" s="0" t="s">
        <v>54</v>
      </c>
      <c r="C189" s="0" t="s">
        <v>202</v>
      </c>
      <c r="D189" s="0" t="n">
        <f aca="false">'Fiche 1 sur 2'!$A$15+1</f>
        <v>5</v>
      </c>
      <c r="E189" s="0" t="s">
        <v>414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121</v>
      </c>
      <c r="B190" s="0" t="s">
        <v>89</v>
      </c>
      <c r="C190" s="0" t="s">
        <v>202</v>
      </c>
      <c r="D190" s="0" t="n">
        <f aca="false">'Fiche 1 sur 2'!$A$7-2</f>
        <v>0</v>
      </c>
      <c r="E190" s="0" t="s">
        <v>289</v>
      </c>
      <c r="F190" s="0" t="n">
        <f aca="false">'Fiche 1 sur 2'!$A$24+'Fiche 1 sur 2'!$C$28</f>
        <v>3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438</v>
      </c>
      <c r="B191" s="0" t="s">
        <v>89</v>
      </c>
      <c r="C191" s="0" t="s">
        <v>202</v>
      </c>
      <c r="D191" s="0" t="n">
        <f aca="false">'Fiche 1 sur 2'!$A$7-2</f>
        <v>0</v>
      </c>
      <c r="E191" s="0" t="s">
        <v>289</v>
      </c>
      <c r="F191" s="0" t="n">
        <f aca="false">'Fiche 1 sur 2'!$A$24+'Fiche 1 sur 2'!$C$28</f>
        <v>3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439</v>
      </c>
      <c r="B192" s="0" t="s">
        <v>89</v>
      </c>
      <c r="C192" s="0" t="s">
        <v>202</v>
      </c>
      <c r="D192" s="0" t="n">
        <f aca="false">'Fiche 1 sur 2'!$A$7-2</f>
        <v>0</v>
      </c>
      <c r="E192" s="0" t="s">
        <v>292</v>
      </c>
      <c r="F192" s="0" t="n">
        <f aca="false">'Fiche 1 sur 2'!$A$24+'Fiche 1 sur 2'!$C$28</f>
        <v>3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440</v>
      </c>
      <c r="B193" s="0" t="s">
        <v>89</v>
      </c>
      <c r="C193" s="0" t="s">
        <v>202</v>
      </c>
      <c r="D193" s="0" t="n">
        <f aca="false">'Fiche 1 sur 2'!$A$7-2+1</f>
        <v>1</v>
      </c>
      <c r="E193" s="0" t="s">
        <v>292</v>
      </c>
      <c r="F193" s="0" t="n">
        <f aca="false">'Fiche 1 sur 2'!$A$24+'Fiche 1 sur 2'!$C$28</f>
        <v>3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441</v>
      </c>
      <c r="B194" s="0" t="s">
        <v>89</v>
      </c>
      <c r="C194" s="0" t="s">
        <v>202</v>
      </c>
      <c r="D194" s="0" t="n">
        <f aca="false">'Fiche 1 sur 2'!$A$7-2</f>
        <v>0</v>
      </c>
      <c r="E194" s="0" t="s">
        <v>442</v>
      </c>
      <c r="F194" s="0" t="n">
        <f aca="false">'Fiche 1 sur 2'!$A$24+'Fiche 1 sur 2'!$C$28</f>
        <v>3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443</v>
      </c>
      <c r="B195" s="0" t="s">
        <v>89</v>
      </c>
      <c r="C195" s="0" t="s">
        <v>202</v>
      </c>
      <c r="D195" s="0" t="n">
        <f aca="false">'Fiche 1 sur 2'!$A$7-2</f>
        <v>0</v>
      </c>
      <c r="E195" s="0" t="s">
        <v>442</v>
      </c>
      <c r="F195" s="0" t="n">
        <f aca="false">'Fiche 1 sur 2'!$A$24+'Fiche 1 sur 2'!$C$28</f>
        <v>3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444</v>
      </c>
      <c r="B196" s="0" t="s">
        <v>89</v>
      </c>
      <c r="C196" s="0" t="s">
        <v>202</v>
      </c>
      <c r="D196" s="0" t="n">
        <f aca="false">'Fiche 1 sur 2'!$A$7-2</f>
        <v>0</v>
      </c>
      <c r="E196" s="0" t="s">
        <v>445</v>
      </c>
      <c r="F196" s="0" t="n">
        <f aca="false">'Fiche 1 sur 2'!$A$24+'Fiche 1 sur 2'!$C$28</f>
        <v>3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446</v>
      </c>
      <c r="B197" s="0" t="s">
        <v>89</v>
      </c>
      <c r="C197" s="0" t="s">
        <v>202</v>
      </c>
      <c r="D197" s="0" t="n">
        <f aca="false">'Fiche 1 sur 2'!$A$7-2+1</f>
        <v>1</v>
      </c>
      <c r="E197" s="0" t="s">
        <v>445</v>
      </c>
      <c r="F197" s="0" t="n">
        <f aca="false">'Fiche 1 sur 2'!$A$24+'Fiche 1 sur 2'!$C$28</f>
        <v>3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447</v>
      </c>
      <c r="B198" s="0" t="s">
        <v>89</v>
      </c>
      <c r="C198" s="0" t="n">
        <v>1</v>
      </c>
      <c r="D198" s="0" t="n">
        <f aca="false">'Fiche 1 sur 2'!$A$7</f>
        <v>2</v>
      </c>
      <c r="E198" s="0" t="s">
        <v>448</v>
      </c>
      <c r="F198" s="0" t="n">
        <f aca="false">'Fiche 1 sur 2'!$A$24+'Fiche 1 sur 2'!$C$28</f>
        <v>3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449</v>
      </c>
      <c r="B199" s="0" t="s">
        <v>89</v>
      </c>
      <c r="C199" s="0" t="n">
        <v>1</v>
      </c>
      <c r="D199" s="0" t="n">
        <f aca="false">'Fiche 1 sur 2'!$A$7</f>
        <v>2</v>
      </c>
      <c r="E199" s="0" t="s">
        <v>448</v>
      </c>
      <c r="F199" s="0" t="n">
        <f aca="false">'Fiche 1 sur 2'!$A$24+'Fiche 1 sur 2'!$C$28</f>
        <v>3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450</v>
      </c>
      <c r="B200" s="0" t="s">
        <v>89</v>
      </c>
      <c r="C200" s="0" t="n">
        <v>1</v>
      </c>
      <c r="D200" s="0" t="n">
        <f aca="false">'Fiche 1 sur 2'!$A$7</f>
        <v>2</v>
      </c>
      <c r="E200" s="0" t="s">
        <v>451</v>
      </c>
      <c r="F200" s="0" t="n">
        <f aca="false">'Fiche 1 sur 2'!$A$24+'Fiche 1 sur 2'!$C$28</f>
        <v>3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452</v>
      </c>
      <c r="B201" s="0" t="s">
        <v>89</v>
      </c>
      <c r="C201" s="0" t="n">
        <v>1</v>
      </c>
      <c r="D201" s="0" t="n">
        <f aca="false">'Fiche 1 sur 2'!$A$7+1</f>
        <v>3</v>
      </c>
      <c r="E201" s="0" t="s">
        <v>451</v>
      </c>
      <c r="F201" s="0" t="n">
        <f aca="false">'Fiche 1 sur 2'!$A$24+'Fiche 1 sur 2'!$C$28</f>
        <v>3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453</v>
      </c>
      <c r="B202" s="0" t="s">
        <v>89</v>
      </c>
      <c r="C202" s="0" t="s">
        <v>202</v>
      </c>
      <c r="D202" s="0" t="n">
        <f aca="false">'Fiche 1 sur 2'!$A$15-2</f>
        <v>2</v>
      </c>
      <c r="E202" s="0" t="s">
        <v>454</v>
      </c>
      <c r="F202" s="0" t="n">
        <f aca="false">'Fiche 1 sur 2'!$A$24+'Fiche 1 sur 2'!$C$28</f>
        <v>3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455</v>
      </c>
      <c r="B203" s="0" t="s">
        <v>89</v>
      </c>
      <c r="C203" s="0" t="s">
        <v>202</v>
      </c>
      <c r="D203" s="0" t="n">
        <f aca="false">'Fiche 1 sur 2'!$A$15-2</f>
        <v>2</v>
      </c>
      <c r="E203" s="0" t="s">
        <v>454</v>
      </c>
      <c r="F203" s="0" t="n">
        <f aca="false">'Fiche 1 sur 2'!$A$24+'Fiche 1 sur 2'!$C$28</f>
        <v>3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456</v>
      </c>
      <c r="B204" s="0" t="s">
        <v>89</v>
      </c>
      <c r="C204" s="0" t="s">
        <v>202</v>
      </c>
      <c r="D204" s="0" t="n">
        <f aca="false">'Fiche 1 sur 2'!$A$15-2</f>
        <v>2</v>
      </c>
      <c r="E204" s="0" t="s">
        <v>457</v>
      </c>
      <c r="F204" s="0" t="n">
        <f aca="false">'Fiche 1 sur 2'!$A$24+'Fiche 1 sur 2'!$C$28</f>
        <v>3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458</v>
      </c>
      <c r="B205" s="0" t="s">
        <v>89</v>
      </c>
      <c r="C205" s="0" t="s">
        <v>202</v>
      </c>
      <c r="D205" s="0" t="n">
        <f aca="false">'Fiche 1 sur 2'!$A$15-2+1</f>
        <v>3</v>
      </c>
      <c r="E205" s="0" t="s">
        <v>457</v>
      </c>
      <c r="F205" s="0" t="n">
        <f aca="false">'Fiche 1 sur 2'!$A$24+'Fiche 1 sur 2'!$C$28</f>
        <v>3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459</v>
      </c>
      <c r="B206" s="0" t="s">
        <v>89</v>
      </c>
      <c r="C206" s="0" t="s">
        <v>202</v>
      </c>
      <c r="D206" s="0" t="n">
        <f aca="false">'Fiche 1 sur 2'!$A$15-2+1</f>
        <v>3</v>
      </c>
      <c r="E206" s="0" t="s">
        <v>460</v>
      </c>
      <c r="F206" s="0" t="n">
        <f aca="false">'Fiche 1 sur 2'!$A$24+'Fiche 1 sur 2'!$C$28</f>
        <v>3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461</v>
      </c>
      <c r="B207" s="0" t="s">
        <v>92</v>
      </c>
      <c r="C207" s="0" t="n">
        <v>1</v>
      </c>
      <c r="D207" s="0" t="n">
        <f aca="false">'Fiche 1 sur 2'!$A$15</f>
        <v>4</v>
      </c>
      <c r="E207" s="0" t="s">
        <v>462</v>
      </c>
      <c r="F207" s="0" t="n">
        <f aca="false">'Fiche 1 sur 2'!$A$24+'Fiche 1 sur 2'!$C$29</f>
        <v>4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463</v>
      </c>
      <c r="B208" s="0" t="s">
        <v>92</v>
      </c>
      <c r="C208" s="0" t="n">
        <v>1</v>
      </c>
      <c r="D208" s="0" t="n">
        <f aca="false">'Fiche 1 sur 2'!$A$15</f>
        <v>4</v>
      </c>
      <c r="E208" s="0" t="s">
        <v>462</v>
      </c>
      <c r="F208" s="0" t="n">
        <f aca="false">'Fiche 1 sur 2'!$A$24+'Fiche 1 sur 2'!$C$29</f>
        <v>4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464</v>
      </c>
      <c r="B209" s="0" t="s">
        <v>92</v>
      </c>
      <c r="C209" s="0" t="n">
        <v>1</v>
      </c>
      <c r="D209" s="0" t="n">
        <f aca="false">'Fiche 1 sur 2'!$A$15</f>
        <v>4</v>
      </c>
      <c r="E209" s="0" t="s">
        <v>465</v>
      </c>
      <c r="F209" s="0" t="n">
        <f aca="false">'Fiche 1 sur 2'!$A$24+'Fiche 1 sur 2'!$C$29</f>
        <v>4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466</v>
      </c>
      <c r="B210" s="0" t="s">
        <v>92</v>
      </c>
      <c r="C210" s="0" t="n">
        <v>1</v>
      </c>
      <c r="D210" s="0" t="n">
        <f aca="false">'Fiche 1 sur 2'!$A$15+1</f>
        <v>5</v>
      </c>
      <c r="E210" s="0" t="s">
        <v>465</v>
      </c>
      <c r="F210" s="0" t="n">
        <f aca="false">'Fiche 1 sur 2'!$A$24+'Fiche 1 sur 2'!$C$29</f>
        <v>4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467</v>
      </c>
      <c r="B211" s="0" t="s">
        <v>92</v>
      </c>
      <c r="C211" s="0" t="n">
        <v>1</v>
      </c>
      <c r="D211" s="0" t="n">
        <f aca="false">'Fiche 1 sur 2'!$A$15+1</f>
        <v>5</v>
      </c>
      <c r="E211" s="0" t="s">
        <v>468</v>
      </c>
      <c r="F211" s="0" t="n">
        <f aca="false">'Fiche 1 sur 2'!$A$24+'Fiche 1 sur 2'!$C$29</f>
        <v>4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469</v>
      </c>
      <c r="B212" s="0" t="s">
        <v>92</v>
      </c>
      <c r="C212" s="0" t="n">
        <v>1</v>
      </c>
      <c r="D212" s="0" t="n">
        <f aca="false">'Fiche 1 sur 2'!$A$15+1</f>
        <v>5</v>
      </c>
      <c r="E212" s="0" t="s">
        <v>468</v>
      </c>
      <c r="F212" s="0" t="n">
        <f aca="false">'Fiche 1 sur 2'!$A$24+'Fiche 1 sur 2'!$C$29</f>
        <v>4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470</v>
      </c>
      <c r="B213" s="0" t="s">
        <v>92</v>
      </c>
      <c r="C213" s="0" t="n">
        <v>1</v>
      </c>
      <c r="D213" s="0" t="n">
        <f aca="false">'Fiche 1 sur 2'!$A$15+1</f>
        <v>5</v>
      </c>
      <c r="E213" s="0" t="s">
        <v>471</v>
      </c>
      <c r="F213" s="0" t="n">
        <f aca="false">'Fiche 1 sur 2'!$A$24+'Fiche 1 sur 2'!$C$29</f>
        <v>4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472</v>
      </c>
      <c r="B214" s="0" t="s">
        <v>92</v>
      </c>
      <c r="C214" s="0" t="n">
        <v>1</v>
      </c>
      <c r="D214" s="0" t="n">
        <f aca="false">'Fiche 1 sur 2'!$A$15+1+1</f>
        <v>6</v>
      </c>
      <c r="E214" s="0" t="s">
        <v>471</v>
      </c>
      <c r="F214" s="0" t="n">
        <f aca="false">'Fiche 1 sur 2'!$A$24+'Fiche 1 sur 2'!$C$29</f>
        <v>4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118</v>
      </c>
      <c r="B215" s="0" t="s">
        <v>92</v>
      </c>
      <c r="C215" s="0" t="s">
        <v>202</v>
      </c>
      <c r="D215" s="123" t="n">
        <f aca="false">'Fiche 1 sur 2'!$A$15+1</f>
        <v>5</v>
      </c>
      <c r="E215" s="0" t="s">
        <v>473</v>
      </c>
      <c r="F215" s="0" t="n">
        <f aca="false">'Fiche 1 sur 2'!$A$24+'Fiche 1 sur 2'!$C$29</f>
        <v>4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474</v>
      </c>
      <c r="B216" s="0" t="s">
        <v>92</v>
      </c>
      <c r="C216" s="0" t="s">
        <v>202</v>
      </c>
      <c r="D216" s="123" t="n">
        <f aca="false">'Fiche 1 sur 2'!$A$15+1</f>
        <v>5</v>
      </c>
      <c r="E216" s="0" t="s">
        <v>473</v>
      </c>
      <c r="F216" s="0" t="n">
        <f aca="false">'Fiche 1 sur 2'!$A$24+'Fiche 1 sur 2'!$C$29</f>
        <v>4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475</v>
      </c>
      <c r="B217" s="0" t="s">
        <v>92</v>
      </c>
      <c r="C217" s="0" t="s">
        <v>202</v>
      </c>
      <c r="D217" s="123" t="n">
        <f aca="false">'Fiche 1 sur 2'!$A$15+1</f>
        <v>5</v>
      </c>
      <c r="E217" s="0" t="s">
        <v>476</v>
      </c>
      <c r="F217" s="0" t="n">
        <f aca="false">'Fiche 1 sur 2'!$A$24+'Fiche 1 sur 2'!$C$29</f>
        <v>4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477</v>
      </c>
      <c r="B218" s="0" t="s">
        <v>92</v>
      </c>
      <c r="C218" s="0" t="s">
        <v>202</v>
      </c>
      <c r="D218" s="123" t="n">
        <f aca="false">'Fiche 1 sur 2'!$A$15+1+1</f>
        <v>6</v>
      </c>
      <c r="E218" s="0" t="s">
        <v>476</v>
      </c>
      <c r="F218" s="0" t="n">
        <f aca="false">'Fiche 1 sur 2'!$A$24+'Fiche 1 sur 2'!$C$29</f>
        <v>4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478</v>
      </c>
      <c r="B219" s="0" t="s">
        <v>92</v>
      </c>
      <c r="C219" s="0" t="s">
        <v>202</v>
      </c>
      <c r="D219" s="0" t="n">
        <f aca="false">'Fiche 1 sur 2'!$A$15+'Fiche 1 sur 2'!$C$16+3</f>
        <v>8</v>
      </c>
      <c r="E219" s="0" t="s">
        <v>479</v>
      </c>
      <c r="F219" s="0" t="n">
        <f aca="false">'Fiche 1 sur 2'!$A$24+'Fiche 1 sur 2'!$C$29</f>
        <v>4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480</v>
      </c>
      <c r="B220" s="0" t="s">
        <v>92</v>
      </c>
      <c r="C220" s="0" t="s">
        <v>202</v>
      </c>
      <c r="D220" s="0" t="n">
        <f aca="false">'Fiche 1 sur 2'!$A$15+'Fiche 1 sur 2'!$C$16+3</f>
        <v>8</v>
      </c>
      <c r="E220" s="0" t="s">
        <v>479</v>
      </c>
      <c r="F220" s="0" t="n">
        <f aca="false">'Fiche 1 sur 2'!$A$24+'Fiche 1 sur 2'!$C$29</f>
        <v>4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481</v>
      </c>
      <c r="B221" s="0" t="s">
        <v>92</v>
      </c>
      <c r="C221" s="0" t="s">
        <v>202</v>
      </c>
      <c r="D221" s="0" t="n">
        <f aca="false">'Fiche 1 sur 2'!$A$15+'Fiche 1 sur 2'!$C$16+3</f>
        <v>8</v>
      </c>
      <c r="E221" s="0" t="s">
        <v>482</v>
      </c>
      <c r="F221" s="0" t="n">
        <f aca="false">'Fiche 1 sur 2'!$A$24+'Fiche 1 sur 2'!$C$29</f>
        <v>4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483</v>
      </c>
      <c r="B222" s="0" t="s">
        <v>92</v>
      </c>
      <c r="C222" s="0" t="s">
        <v>202</v>
      </c>
      <c r="D222" s="0" t="n">
        <f aca="false">'Fiche 1 sur 2'!$A$15+'Fiche 1 sur 2'!$C$16+3+1</f>
        <v>9</v>
      </c>
      <c r="E222" s="0" t="s">
        <v>482</v>
      </c>
      <c r="F222" s="0" t="n">
        <f aca="false">'Fiche 1 sur 2'!$A$24+'Fiche 1 sur 2'!$C$29</f>
        <v>4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484</v>
      </c>
      <c r="B223" s="0" t="s">
        <v>485</v>
      </c>
      <c r="C223" s="0" t="n">
        <v>1</v>
      </c>
      <c r="D223" s="0" t="n">
        <f aca="false">'Fiche 1 sur 2'!$A$15+'Fiche 1 sur 2'!$C$16+1</f>
        <v>6</v>
      </c>
      <c r="E223" s="0" t="s">
        <v>486</v>
      </c>
      <c r="F223" s="0" t="n">
        <f aca="false">'Fiche 1 sur 2'!$A$24+'Fiche 1 sur 2'!$C$30</f>
        <v>3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487</v>
      </c>
      <c r="B224" s="0" t="s">
        <v>485</v>
      </c>
      <c r="C224" s="0" t="n">
        <v>1</v>
      </c>
      <c r="D224" s="0" t="n">
        <f aca="false">'Fiche 1 sur 2'!$A$15+'Fiche 1 sur 2'!$C$16+1</f>
        <v>6</v>
      </c>
      <c r="E224" s="0" t="s">
        <v>486</v>
      </c>
      <c r="F224" s="0" t="n">
        <f aca="false">'Fiche 1 sur 2'!$A$24+'Fiche 1 sur 2'!$C$30</f>
        <v>3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488</v>
      </c>
      <c r="B225" s="0" t="s">
        <v>485</v>
      </c>
      <c r="C225" s="0" t="n">
        <v>1</v>
      </c>
      <c r="D225" s="0" t="n">
        <f aca="false">'Fiche 1 sur 2'!$A$15+'Fiche 1 sur 2'!$C$16+1</f>
        <v>6</v>
      </c>
      <c r="E225" s="0" t="s">
        <v>489</v>
      </c>
      <c r="F225" s="0" t="n">
        <f aca="false">'Fiche 1 sur 2'!$A$24+'Fiche 1 sur 2'!$C$30</f>
        <v>3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490</v>
      </c>
      <c r="B226" s="0" t="s">
        <v>485</v>
      </c>
      <c r="C226" s="0" t="n">
        <v>1</v>
      </c>
      <c r="D226" s="0" t="n">
        <f aca="false">'Fiche 1 sur 2'!$A$15+'Fiche 1 sur 2'!$C$16+1+1</f>
        <v>7</v>
      </c>
      <c r="E226" s="0" t="s">
        <v>489</v>
      </c>
      <c r="F226" s="0" t="n">
        <f aca="false">'Fiche 1 sur 2'!$A$24+'Fiche 1 sur 2'!$C$30</f>
        <v>3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491</v>
      </c>
      <c r="B227" s="0" t="s">
        <v>485</v>
      </c>
      <c r="C227" s="0" t="n">
        <v>1</v>
      </c>
      <c r="D227" s="0" t="n">
        <f aca="false">'Fiche 1 sur 2'!$A$7+1</f>
        <v>3</v>
      </c>
      <c r="E227" s="0" t="s">
        <v>492</v>
      </c>
      <c r="F227" s="0" t="n">
        <f aca="false">'Fiche 1 sur 2'!$A$24+'Fiche 1 sur 2'!$C$30</f>
        <v>3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493</v>
      </c>
      <c r="B228" s="0" t="s">
        <v>485</v>
      </c>
      <c r="C228" s="0" t="n">
        <v>1</v>
      </c>
      <c r="D228" s="0" t="n">
        <f aca="false">'Fiche 1 sur 2'!$A$7+1</f>
        <v>3</v>
      </c>
      <c r="E228" s="0" t="s">
        <v>492</v>
      </c>
      <c r="F228" s="0" t="n">
        <f aca="false">'Fiche 1 sur 2'!$A$24+'Fiche 1 sur 2'!$C$30</f>
        <v>3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494</v>
      </c>
      <c r="B229" s="0" t="s">
        <v>485</v>
      </c>
      <c r="C229" s="0" t="n">
        <v>1</v>
      </c>
      <c r="D229" s="0" t="n">
        <f aca="false">'Fiche 1 sur 2'!$A$7+1</f>
        <v>3</v>
      </c>
      <c r="E229" s="0" t="s">
        <v>495</v>
      </c>
      <c r="F229" s="0" t="n">
        <f aca="false">'Fiche 1 sur 2'!$A$24+'Fiche 1 sur 2'!$C$30</f>
        <v>3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496</v>
      </c>
      <c r="B230" s="0" t="s">
        <v>485</v>
      </c>
      <c r="C230" s="0" t="n">
        <v>1</v>
      </c>
      <c r="D230" s="0" t="n">
        <f aca="false">'Fiche 1 sur 2'!$A$7+1+1</f>
        <v>4</v>
      </c>
      <c r="E230" s="0" t="s">
        <v>495</v>
      </c>
      <c r="F230" s="0" t="n">
        <f aca="false">'Fiche 1 sur 2'!$A$24+'Fiche 1 sur 2'!$C$30</f>
        <v>3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485</v>
      </c>
      <c r="C231" s="0" t="s">
        <v>202</v>
      </c>
      <c r="D231" s="0" t="n">
        <f aca="false">'Fiche 1 sur 2'!$A$15</f>
        <v>4</v>
      </c>
      <c r="E231" s="0" t="s">
        <v>497</v>
      </c>
      <c r="F231" s="0" t="n">
        <f aca="false">'Fiche 1 sur 2'!$A$24+'Fiche 1 sur 2'!$C$30</f>
        <v>3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498</v>
      </c>
      <c r="B232" s="0" t="s">
        <v>485</v>
      </c>
      <c r="C232" s="0" t="s">
        <v>202</v>
      </c>
      <c r="D232" s="0" t="n">
        <f aca="false">'Fiche 1 sur 2'!$A$15</f>
        <v>4</v>
      </c>
      <c r="E232" s="0" t="s">
        <v>497</v>
      </c>
      <c r="F232" s="0" t="n">
        <f aca="false">'Fiche 1 sur 2'!$A$24+'Fiche 1 sur 2'!$C$30</f>
        <v>3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499</v>
      </c>
      <c r="B233" s="0" t="s">
        <v>485</v>
      </c>
      <c r="C233" s="0" t="s">
        <v>202</v>
      </c>
      <c r="D233" s="0" t="n">
        <f aca="false">'Fiche 1 sur 2'!$A$15</f>
        <v>4</v>
      </c>
      <c r="E233" s="0" t="s">
        <v>500</v>
      </c>
      <c r="F233" s="0" t="n">
        <f aca="false">'Fiche 1 sur 2'!$A$24+'Fiche 1 sur 2'!$C$30</f>
        <v>3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501</v>
      </c>
      <c r="B234" s="0" t="s">
        <v>485</v>
      </c>
      <c r="C234" s="0" t="s">
        <v>202</v>
      </c>
      <c r="D234" s="0" t="n">
        <f aca="false">'Fiche 1 sur 2'!$A$15+1</f>
        <v>5</v>
      </c>
      <c r="E234" s="0" t="s">
        <v>500</v>
      </c>
      <c r="F234" s="0" t="n">
        <f aca="false">'Fiche 1 sur 2'!$A$24+'Fiche 1 sur 2'!$C$30</f>
        <v>3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502</v>
      </c>
      <c r="B235" s="0" t="s">
        <v>485</v>
      </c>
      <c r="C235" s="0" t="n">
        <v>1</v>
      </c>
      <c r="D235" s="0" t="n">
        <f aca="false">'Fiche 1 sur 2'!$D$7+'Fiche 1 sur 2'!$C$16+3</f>
        <v>7</v>
      </c>
      <c r="E235" s="0" t="s">
        <v>503</v>
      </c>
      <c r="F235" s="0" t="n">
        <f aca="false">'Fiche 1 sur 2'!$A$24+'Fiche 1 sur 2'!$C$30</f>
        <v>3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504</v>
      </c>
      <c r="B236" s="0" t="s">
        <v>485</v>
      </c>
      <c r="C236" s="0" t="n">
        <v>1</v>
      </c>
      <c r="D236" s="0" t="n">
        <f aca="false">'Fiche 1 sur 2'!$D$7+'Fiche 1 sur 2'!$C$16+3</f>
        <v>7</v>
      </c>
      <c r="E236" s="0" t="s">
        <v>503</v>
      </c>
      <c r="F236" s="0" t="n">
        <f aca="false">'Fiche 1 sur 2'!$A$24+'Fiche 1 sur 2'!$C$30</f>
        <v>3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505</v>
      </c>
      <c r="B237" s="0" t="s">
        <v>485</v>
      </c>
      <c r="C237" s="0" t="n">
        <v>1</v>
      </c>
      <c r="D237" s="0" t="n">
        <f aca="false">'Fiche 1 sur 2'!$D$7+'Fiche 1 sur 2'!$C$16+3</f>
        <v>7</v>
      </c>
      <c r="E237" s="0" t="s">
        <v>506</v>
      </c>
      <c r="F237" s="0" t="n">
        <f aca="false">'Fiche 1 sur 2'!$A$24+'Fiche 1 sur 2'!$C$30</f>
        <v>3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507</v>
      </c>
      <c r="B238" s="0" t="s">
        <v>485</v>
      </c>
      <c r="C238" s="0" t="n">
        <v>1</v>
      </c>
      <c r="D238" s="0" t="n">
        <f aca="false">'Fiche 1 sur 2'!$D$7+'Fiche 1 sur 2'!$C$16+3+1</f>
        <v>8</v>
      </c>
      <c r="E238" s="0" t="s">
        <v>506</v>
      </c>
      <c r="F238" s="0" t="n">
        <f aca="false">'Fiche 1 sur 2'!$A$24+'Fiche 1 sur 2'!$C$30</f>
        <v>3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508</v>
      </c>
      <c r="B239" s="0" t="s">
        <v>485</v>
      </c>
      <c r="C239" s="0" t="s">
        <v>202</v>
      </c>
      <c r="D239" s="0" t="n">
        <f aca="false">'Fiche 1 sur 2'!$A$15+2</f>
        <v>6</v>
      </c>
      <c r="E239" s="0" t="s">
        <v>509</v>
      </c>
      <c r="F239" s="0" t="n">
        <f aca="false">'Fiche 1 sur 2'!$A$24+'Fiche 1 sur 2'!$C$30</f>
        <v>3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510</v>
      </c>
      <c r="B240" s="0" t="s">
        <v>485</v>
      </c>
      <c r="C240" s="0" t="s">
        <v>202</v>
      </c>
      <c r="D240" s="0" t="n">
        <f aca="false">'Fiche 1 sur 2'!$A$15+2</f>
        <v>6</v>
      </c>
      <c r="E240" s="0" t="s">
        <v>509</v>
      </c>
      <c r="F240" s="0" t="n">
        <f aca="false">'Fiche 1 sur 2'!$A$24+'Fiche 1 sur 2'!$C$30</f>
        <v>3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511</v>
      </c>
      <c r="B241" s="0" t="s">
        <v>485</v>
      </c>
      <c r="C241" s="0" t="s">
        <v>202</v>
      </c>
      <c r="D241" s="0" t="n">
        <f aca="false">'Fiche 1 sur 2'!$A$15+2</f>
        <v>6</v>
      </c>
      <c r="E241" s="0" t="s">
        <v>512</v>
      </c>
      <c r="F241" s="0" t="n">
        <f aca="false">'Fiche 1 sur 2'!$A$24+'Fiche 1 sur 2'!$C$30</f>
        <v>3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513</v>
      </c>
      <c r="B242" s="0" t="s">
        <v>485</v>
      </c>
      <c r="C242" s="0" t="s">
        <v>202</v>
      </c>
      <c r="D242" s="0" t="n">
        <f aca="false">'Fiche 1 sur 2'!$A$15+2+1</f>
        <v>7</v>
      </c>
      <c r="E242" s="0" t="s">
        <v>512</v>
      </c>
      <c r="F242" s="0" t="n">
        <f aca="false">'Fiche 1 sur 2'!$A$24+'Fiche 1 sur 2'!$C$30</f>
        <v>3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514</v>
      </c>
      <c r="B243" s="0" t="s">
        <v>485</v>
      </c>
      <c r="C243" s="0" t="n">
        <v>1</v>
      </c>
      <c r="D243" s="0" t="n">
        <f aca="false">'Fiche 1 sur 2'!$D$7+'Fiche 1 sur 2'!$C$16+4</f>
        <v>8</v>
      </c>
      <c r="E243" s="0" t="s">
        <v>515</v>
      </c>
      <c r="F243" s="0" t="n">
        <f aca="false">'Fiche 1 sur 2'!$A$24+'Fiche 1 sur 2'!$C$30</f>
        <v>3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516</v>
      </c>
      <c r="B244" s="0" t="s">
        <v>485</v>
      </c>
      <c r="C244" s="0" t="n">
        <v>1</v>
      </c>
      <c r="D244" s="0" t="n">
        <f aca="false">'Fiche 1 sur 2'!$D$7+'Fiche 1 sur 2'!$C$16+4</f>
        <v>8</v>
      </c>
      <c r="E244" s="0" t="s">
        <v>515</v>
      </c>
      <c r="F244" s="0" t="n">
        <f aca="false">'Fiche 1 sur 2'!$A$24+'Fiche 1 sur 2'!$C$30</f>
        <v>3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517</v>
      </c>
      <c r="B245" s="0" t="s">
        <v>485</v>
      </c>
      <c r="C245" s="0" t="n">
        <v>1</v>
      </c>
      <c r="D245" s="0" t="n">
        <f aca="false">'Fiche 1 sur 2'!$D$7+'Fiche 1 sur 2'!$C$16+4</f>
        <v>8</v>
      </c>
      <c r="E245" s="0" t="s">
        <v>518</v>
      </c>
      <c r="F245" s="0" t="n">
        <f aca="false">'Fiche 1 sur 2'!$A$24+'Fiche 1 sur 2'!$C$30</f>
        <v>3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519</v>
      </c>
      <c r="B246" s="0" t="s">
        <v>485</v>
      </c>
      <c r="C246" s="0" t="n">
        <v>1</v>
      </c>
      <c r="D246" s="0" t="n">
        <f aca="false">'Fiche 1 sur 2'!$D$7+'Fiche 1 sur 2'!$C$16+4+1</f>
        <v>9</v>
      </c>
      <c r="E246" s="0" t="s">
        <v>518</v>
      </c>
      <c r="F246" s="0" t="n">
        <f aca="false">'Fiche 1 sur 2'!$A$24+'Fiche 1 sur 2'!$C$30</f>
        <v>3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520</v>
      </c>
      <c r="B247" s="0" t="s">
        <v>485</v>
      </c>
      <c r="C247" s="0" t="s">
        <v>202</v>
      </c>
      <c r="D247" s="0" t="n">
        <f aca="false">'Fiche 1 sur 2'!$A$15</f>
        <v>4</v>
      </c>
      <c r="E247" s="0" t="s">
        <v>521</v>
      </c>
      <c r="F247" s="0" t="n">
        <f aca="false">'Fiche 1 sur 2'!$A$24+'Fiche 1 sur 2'!$C$30</f>
        <v>3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522</v>
      </c>
      <c r="B248" s="0" t="s">
        <v>485</v>
      </c>
      <c r="C248" s="0" t="s">
        <v>202</v>
      </c>
      <c r="D248" s="0" t="n">
        <f aca="false">'Fiche 1 sur 2'!$A$15</f>
        <v>4</v>
      </c>
      <c r="E248" s="0" t="s">
        <v>521</v>
      </c>
      <c r="F248" s="0" t="n">
        <f aca="false">'Fiche 1 sur 2'!$A$24+'Fiche 1 sur 2'!$C$30</f>
        <v>3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523</v>
      </c>
      <c r="B249" s="0" t="s">
        <v>485</v>
      </c>
      <c r="C249" s="0" t="s">
        <v>202</v>
      </c>
      <c r="D249" s="0" t="n">
        <f aca="false">'Fiche 1 sur 2'!$A$15</f>
        <v>4</v>
      </c>
      <c r="E249" s="0" t="s">
        <v>524</v>
      </c>
      <c r="F249" s="0" t="n">
        <f aca="false">'Fiche 1 sur 2'!$A$24+'Fiche 1 sur 2'!$C$30</f>
        <v>3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525</v>
      </c>
      <c r="B250" s="0" t="s">
        <v>485</v>
      </c>
      <c r="C250" s="0" t="s">
        <v>202</v>
      </c>
      <c r="D250" s="0" t="n">
        <f aca="false">'Fiche 1 sur 2'!$A$15+1</f>
        <v>5</v>
      </c>
      <c r="E250" s="0" t="s">
        <v>524</v>
      </c>
      <c r="F250" s="0" t="n">
        <f aca="false">'Fiche 1 sur 2'!$A$24+'Fiche 1 sur 2'!$C$30</f>
        <v>3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526</v>
      </c>
      <c r="B251" s="0" t="s">
        <v>99</v>
      </c>
      <c r="C251" s="0" t="n">
        <v>2</v>
      </c>
      <c r="D251" s="0" t="n">
        <f aca="false">'Fiche 1 sur 2'!$A$7-1</f>
        <v>1</v>
      </c>
      <c r="E251" s="0" t="s">
        <v>527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528</v>
      </c>
      <c r="B252" s="0" t="s">
        <v>99</v>
      </c>
      <c r="C252" s="0" t="n">
        <v>2</v>
      </c>
      <c r="D252" s="0" t="n">
        <f aca="false">'Fiche 1 sur 2'!$A$7-1</f>
        <v>1</v>
      </c>
      <c r="E252" s="0" t="s">
        <v>527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529</v>
      </c>
      <c r="B253" s="0" t="s">
        <v>99</v>
      </c>
      <c r="C253" s="0" t="n">
        <v>2</v>
      </c>
      <c r="D253" s="0" t="n">
        <f aca="false">'Fiche 1 sur 2'!$A$7-1</f>
        <v>1</v>
      </c>
      <c r="E253" s="0" t="s">
        <v>530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531</v>
      </c>
      <c r="B254" s="0" t="s">
        <v>99</v>
      </c>
      <c r="C254" s="0" t="n">
        <v>2</v>
      </c>
      <c r="D254" s="0" t="n">
        <f aca="false">'Fiche 1 sur 2'!$A$7-1+1</f>
        <v>2</v>
      </c>
      <c r="E254" s="0" t="s">
        <v>530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532</v>
      </c>
      <c r="B255" s="0" t="s">
        <v>99</v>
      </c>
      <c r="C255" s="0" t="s">
        <v>202</v>
      </c>
      <c r="D255" s="0" t="n">
        <f aca="false">'Fiche 1 sur 2'!$A$15-1</f>
        <v>3</v>
      </c>
      <c r="E255" s="0" t="s">
        <v>533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534</v>
      </c>
      <c r="B256" s="0" t="s">
        <v>99</v>
      </c>
      <c r="C256" s="0" t="s">
        <v>202</v>
      </c>
      <c r="D256" s="0" t="n">
        <f aca="false">'Fiche 1 sur 2'!$A$15-2</f>
        <v>2</v>
      </c>
      <c r="E256" s="0" t="s">
        <v>535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536</v>
      </c>
      <c r="B257" s="0" t="s">
        <v>99</v>
      </c>
      <c r="C257" s="0" t="s">
        <v>202</v>
      </c>
      <c r="D257" s="0" t="n">
        <f aca="false">'Fiche 1 sur 2'!$A$15-2</f>
        <v>2</v>
      </c>
      <c r="E257" s="0" t="s">
        <v>535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537</v>
      </c>
      <c r="B258" s="0" t="s">
        <v>99</v>
      </c>
      <c r="C258" s="0" t="s">
        <v>202</v>
      </c>
      <c r="D258" s="0" t="n">
        <f aca="false">'Fiche 1 sur 2'!$A$15-2</f>
        <v>2</v>
      </c>
      <c r="E258" s="0" t="s">
        <v>538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539</v>
      </c>
      <c r="B259" s="0" t="s">
        <v>99</v>
      </c>
      <c r="C259" s="0" t="s">
        <v>202</v>
      </c>
      <c r="D259" s="0" t="n">
        <f aca="false">'Fiche 1 sur 2'!$A$15-2</f>
        <v>2</v>
      </c>
      <c r="E259" s="0" t="s">
        <v>538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540</v>
      </c>
      <c r="B260" s="0" t="s">
        <v>99</v>
      </c>
      <c r="C260" s="0" t="s">
        <v>202</v>
      </c>
      <c r="D260" s="0" t="n">
        <f aca="false">'Fiche 1 sur 2'!$A$15-3</f>
        <v>1</v>
      </c>
      <c r="E260" s="0" t="s">
        <v>535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2018-09-13T22:58:32Z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