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36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iche 1 sur 2" sheetId="1" state="visible" r:id="rId2"/>
    <sheet name="Fiche 2 sur 2" sheetId="2" state="visible" r:id="rId3"/>
    <sheet name="Liste" sheetId="3" state="visible" r:id="rId4"/>
  </sheets>
  <definedNames>
    <definedName function="false" hidden="false" name="Armure" vbProcedure="false">Liste!$A$13:$A$27</definedName>
    <definedName function="false" hidden="false" name="Compétence" vbProcedure="false">Liste!$A$3:$A$10</definedName>
    <definedName function="false" hidden="false" name="Emcombrement_Armure" vbProcedure="false">Liste!$D$13:$D$27</definedName>
    <definedName function="false" hidden="false" name="Malus_Armure" vbProcedure="false">Liste!$C$13:$C$27</definedName>
    <definedName function="false" hidden="false" name="Valeur_Armure" vbProcedure="false">Liste!$B$13:$B$27</definedName>
    <definedName function="false" hidden="false" name="_1_" vbProcedure="false">liste!#ref!</definedName>
    <definedName function="false" hidden="false" name="_2_" vbProcedure="false">liste!#ref!</definedName>
    <definedName function="false" hidden="false" name="_3_" vbProcedure="false">liste!#ref!</definedName>
    <definedName function="false" hidden="false" name="_4_" vbProcedure="false">liste!#ref!</definedName>
    <definedName function="false" hidden="false" name="_5_" vbProcedure="false">liste!#ref!</definedName>
    <definedName function="false" hidden="false" name="_6_" vbProcedure="false">liste!#ref!</definedName>
    <definedName function="false" hidden="false" name="_7_" vbProcedure="false">liste!#ref!</definedName>
    <definedName function="false" hidden="false" name="_8_" vbProcedure="false">liste!#ref!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<sst xmlns="http://schemas.openxmlformats.org/spreadsheetml/2006/main" count="1065" uniqueCount="541">
  <si>
    <t xml:space="preserve">Joueur</t>
  </si>
  <si>
    <t xml:space="preserve">Age</t>
  </si>
  <si>
    <t xml:space="preserve">26 ans</t>
  </si>
  <si>
    <t xml:space="preserve">Yeux</t>
  </si>
  <si>
    <t xml:space="preserve">noirs</t>
  </si>
  <si>
    <t xml:space="preserve">Nom</t>
  </si>
  <si>
    <t xml:space="preserve">Sexe</t>
  </si>
  <si>
    <t xml:space="preserve">M</t>
  </si>
  <si>
    <t xml:space="preserve">Cheveux</t>
  </si>
  <si>
    <t xml:space="preserve">Prénom</t>
  </si>
  <si>
    <t xml:space="preserve">Simon</t>
  </si>
  <si>
    <t xml:space="preserve">Taille</t>
  </si>
  <si>
    <t xml:space="preserve">1m68</t>
  </si>
  <si>
    <t xml:space="preserve">Chronique</t>
  </si>
  <si>
    <t xml:space="preserve">Maison</t>
  </si>
  <si>
    <t xml:space="preserve">Garde de Nuit (Patrouilleur)</t>
  </si>
  <si>
    <t xml:space="preserve">Poids</t>
  </si>
  <si>
    <t xml:space="preserve">60 kg</t>
  </si>
  <si>
    <t xml:space="preserve">MJ</t>
  </si>
  <si>
    <t xml:space="preserve">Compétence</t>
  </si>
  <si>
    <t xml:space="preserve">Agilité</t>
  </si>
  <si>
    <t xml:space="preserve">Acrobatie</t>
  </si>
  <si>
    <t xml:space="preserve">Dressage</t>
  </si>
  <si>
    <t xml:space="preserve">Charme</t>
  </si>
  <si>
    <t xml:space="preserve">Contorsion</t>
  </si>
  <si>
    <t xml:space="preserve">Conduite</t>
  </si>
  <si>
    <t xml:space="preserve">Équilibre</t>
  </si>
  <si>
    <t xml:space="preserve">Équitation</t>
  </si>
  <si>
    <t xml:space="preserve">Esquive</t>
  </si>
  <si>
    <t xml:space="preserve">Exercice</t>
  </si>
  <si>
    <t xml:space="preserve">Vivacité</t>
  </si>
  <si>
    <t xml:space="preserve">Duperie</t>
  </si>
  <si>
    <t xml:space="preserve">Bluff</t>
  </si>
  <si>
    <t xml:space="preserve">Art Militaire</t>
  </si>
  <si>
    <t xml:space="preserve">Commandement</t>
  </si>
  <si>
    <t xml:space="preserve">Comédie</t>
  </si>
  <si>
    <t xml:space="preserve">Stratégie</t>
  </si>
  <si>
    <t xml:space="preserve">Déguisement</t>
  </si>
  <si>
    <t xml:space="preserve">Tactique</t>
  </si>
  <si>
    <t xml:space="preserve">Triche</t>
  </si>
  <si>
    <t xml:space="preserve">Athlétisme</t>
  </si>
  <si>
    <t xml:space="preserve">Course</t>
  </si>
  <si>
    <t xml:space="preserve">Endurance</t>
  </si>
  <si>
    <t xml:space="preserve">Résilience</t>
  </si>
  <si>
    <t xml:space="preserve">Soins</t>
  </si>
  <si>
    <t xml:space="preserve">Blessures</t>
  </si>
  <si>
    <t xml:space="preserve">Escalade</t>
  </si>
  <si>
    <t xml:space="preserve">Vigueur</t>
  </si>
  <si>
    <t xml:space="preserve">Diagnostique</t>
  </si>
  <si>
    <t xml:space="preserve">Force</t>
  </si>
  <si>
    <t xml:space="preserve">Ingéniosité</t>
  </si>
  <si>
    <t xml:space="preserve">Décryptage</t>
  </si>
  <si>
    <t xml:space="preserve">Infection</t>
  </si>
  <si>
    <t xml:space="preserve">Jet</t>
  </si>
  <si>
    <t xml:space="preserve">Logique</t>
  </si>
  <si>
    <t xml:space="preserve">Statut</t>
  </si>
  <si>
    <t xml:space="preserve">Bienséance</t>
  </si>
  <si>
    <t xml:space="preserve">Natation</t>
  </si>
  <si>
    <t xml:space="preserve">Mémoire</t>
  </si>
  <si>
    <t xml:space="preserve">Intendance</t>
  </si>
  <si>
    <t xml:space="preserve">Saut</t>
  </si>
  <si>
    <t xml:space="preserve">Langues</t>
  </si>
  <si>
    <t xml:space="preserve">Réputation</t>
  </si>
  <si>
    <t xml:space="preserve">Connaissances</t>
  </si>
  <si>
    <t xml:space="preserve">De la rue</t>
  </si>
  <si>
    <t xml:space="preserve">Tournoi</t>
  </si>
  <si>
    <t xml:space="preserve">Éducation</t>
  </si>
  <si>
    <t xml:space="preserve">Survie</t>
  </si>
  <si>
    <t xml:space="preserve">Chasse</t>
  </si>
  <si>
    <t xml:space="preserve">Recherche</t>
  </si>
  <si>
    <t xml:space="preserve">Fourrageur</t>
  </si>
  <si>
    <t xml:space="preserve">Corps à Corps</t>
  </si>
  <si>
    <t xml:space="preserve">Arme d'Hast</t>
  </si>
  <si>
    <t xml:space="preserve">Orientation</t>
  </si>
  <si>
    <t xml:space="preserve">Bouclier</t>
  </si>
  <si>
    <t xml:space="preserve">Larcin</t>
  </si>
  <si>
    <t xml:space="preserve">Crochetage</t>
  </si>
  <si>
    <t xml:space="preserve">Pistage</t>
  </si>
  <si>
    <t xml:space="preserve">Casse-Tête</t>
  </si>
  <si>
    <t xml:space="preserve">Passe-passe</t>
  </si>
  <si>
    <t xml:space="preserve">Tir</t>
  </si>
  <si>
    <t xml:space="preserve">Arbalète</t>
  </si>
  <si>
    <t xml:space="preserve">Escrime</t>
  </si>
  <si>
    <t xml:space="preserve">Vol</t>
  </si>
  <si>
    <t xml:space="preserve">Arc</t>
  </si>
  <si>
    <t xml:space="preserve">Hache</t>
  </si>
  <si>
    <t xml:space="preserve">Persuasion</t>
  </si>
  <si>
    <t xml:space="preserve">Charmer</t>
  </si>
  <si>
    <t xml:space="preserve">Lames Courtes</t>
  </si>
  <si>
    <t xml:space="preserve">Convaincre</t>
  </si>
  <si>
    <t xml:space="preserve">Siège</t>
  </si>
  <si>
    <t xml:space="preserve">Lames Longues</t>
  </si>
  <si>
    <t xml:space="preserve">Inciter</t>
  </si>
  <si>
    <t xml:space="preserve">Vigilance</t>
  </si>
  <si>
    <t xml:space="preserve">Empathie</t>
  </si>
  <si>
    <t xml:space="preserve">Lance</t>
  </si>
  <si>
    <t xml:space="preserve">Intimider</t>
  </si>
  <si>
    <t xml:space="preserve">Observation</t>
  </si>
  <si>
    <t xml:space="preserve">Rixe</t>
  </si>
  <si>
    <t xml:space="preserve">Marchander</t>
  </si>
  <si>
    <t xml:space="preserve">Volonté</t>
  </si>
  <si>
    <t xml:space="preserve">Coordination</t>
  </si>
  <si>
    <t xml:space="preserve">Discrétion</t>
  </si>
  <si>
    <t xml:space="preserve">Caméléon</t>
  </si>
  <si>
    <t xml:space="preserve">Persifler</t>
  </si>
  <si>
    <t xml:space="preserve">Courage</t>
  </si>
  <si>
    <t xml:space="preserve">Furtivité</t>
  </si>
  <si>
    <t xml:space="preserve">Séduire</t>
  </si>
  <si>
    <t xml:space="preserve">Dévouement</t>
  </si>
  <si>
    <t xml:space="preserve">Armes Utilisées</t>
  </si>
  <si>
    <t xml:space="preserve">Point de Destinée</t>
  </si>
  <si>
    <t xml:space="preserve">Types</t>
  </si>
  <si>
    <t xml:space="preserve">Attribut</t>
  </si>
  <si>
    <t xml:space="preserve">Dégâts</t>
  </si>
  <si>
    <t xml:space="preserve">Dés de Test</t>
  </si>
  <si>
    <t xml:space="preserve">Défense d'Intrigue</t>
  </si>
  <si>
    <t xml:space="preserve">Défense de Combat</t>
  </si>
  <si>
    <t xml:space="preserve">Epée Longue</t>
  </si>
  <si>
    <t xml:space="preserve">Vigilance+Ingéniosité+Statut</t>
  </si>
  <si>
    <t xml:space="preserve">Agilité+Athlétisme+Vigilance + Bonus défensif -Malus d'Armure</t>
  </si>
  <si>
    <t xml:space="preserve">Dague</t>
  </si>
  <si>
    <t xml:space="preserve">Sang-Froid</t>
  </si>
  <si>
    <t xml:space="preserve">Santé</t>
  </si>
  <si>
    <t xml:space="preserve">Arc de Chasse</t>
  </si>
  <si>
    <t xml:space="preserve">Volonté X 3</t>
  </si>
  <si>
    <t xml:space="preserve">Endurance X 3</t>
  </si>
  <si>
    <t xml:space="preserve">Epieu</t>
  </si>
  <si>
    <t xml:space="preserve">Armure</t>
  </si>
  <si>
    <t xml:space="preserve">Fatigue</t>
  </si>
  <si>
    <t xml:space="preserve">Lésions</t>
  </si>
  <si>
    <t xml:space="preserve"></t>
  </si>
  <si>
    <t xml:space="preserve">Armure de Cuir Rigide</t>
  </si>
  <si>
    <t xml:space="preserve">Valeur d'Armure</t>
  </si>
  <si>
    <t xml:space="preserve">Malus d'Armure</t>
  </si>
  <si>
    <t xml:space="preserve"></t>
  </si>
  <si>
    <t xml:space="preserve">Dés de test</t>
  </si>
  <si>
    <t xml:space="preserve">Garder</t>
  </si>
  <si>
    <t xml:space="preserve">Initiative de Combat</t>
  </si>
  <si>
    <t xml:space="preserve">Initiative d'Intrigue</t>
  </si>
  <si>
    <t xml:space="preserve">Mouvement</t>
  </si>
  <si>
    <t xml:space="preserve">Sprint</t>
  </si>
  <si>
    <t xml:space="preserve">Expérience</t>
  </si>
  <si>
    <t xml:space="preserve">Gloire</t>
  </si>
  <si>
    <t xml:space="preserve">Armes Possédées</t>
  </si>
  <si>
    <t xml:space="preserve">Equipement</t>
  </si>
  <si>
    <t xml:space="preserve">Cuir rigide</t>
  </si>
  <si>
    <t xml:space="preserve">Epée longue</t>
  </si>
  <si>
    <t xml:space="preserve">Arc de chasse et 20 flèches</t>
  </si>
  <si>
    <t xml:space="preserve">Richesse</t>
  </si>
  <si>
    <t xml:space="preserve">Dragon D'or</t>
  </si>
  <si>
    <t xml:space="preserve">Cerf D'argent</t>
  </si>
  <si>
    <t xml:space="preserve">210      /   1</t>
  </si>
  <si>
    <t xml:space="preserve">Sous de Cuivre</t>
  </si>
  <si>
    <t xml:space="preserve">11760  / 56</t>
  </si>
  <si>
    <t xml:space="preserve">Effet</t>
  </si>
  <si>
    <t xml:space="preserve">Patrouilleur (Garde de Nuit)</t>
  </si>
  <si>
    <t xml:space="preserve">Ajouter sa valeur en  « Ingéniosité » aux résultats des tests de Survie</t>
  </si>
  <si>
    <t xml:space="preserve">Grand chasseur</t>
  </si>
  <si>
    <t xml:space="preserve">Contre des animaux, ajouter la valeur de Survie au tests de Corps à corps et Tir.
En cas d’utilisation de Survie pour chasser ou pister des animaux, possibilité de convertir un dé bonus de Chasse en dé de test</t>
  </si>
  <si>
    <t xml:space="preserve">Sens aiguisé</t>
  </si>
  <si>
    <t xml:space="preserve">Sur un test de Vigilance pour remarquer quelque chose, possibilité de relancer autant de 1 que la valeur en « Observation ».
Possibilité d’ajouter la valeur d’Ingéniosité à la Vigilance passive</t>
  </si>
  <si>
    <t xml:space="preserve">Cruel</t>
  </si>
  <si>
    <t xml:space="preserve">-1 aux tests de Dressage</t>
  </si>
  <si>
    <t xml:space="preserve">Histoire</t>
  </si>
  <si>
    <t xml:space="preserve">Simon vient du Nord. Condamné pour braconnage sur les terres des Bolton, il a préféré</t>
  </si>
  <si>
    <t xml:space="preserve">prendre le Noir plutôt qu’être écorché. Ses talents de chasseur l’ont prédisposé à devenir</t>
  </si>
  <si>
    <t xml:space="preserve">patrouilleur</t>
  </si>
  <si>
    <t xml:space="preserve">Portrait</t>
  </si>
  <si>
    <t xml:space="preserve">Armoiries</t>
  </si>
  <si>
    <t xml:space="preserve">Devises</t>
  </si>
  <si>
    <t xml:space="preserve">Mauvaise </t>
  </si>
  <si>
    <t xml:space="preserve">-1D test CAC ou Tir</t>
  </si>
  <si>
    <t xml:space="preserve">Supérieur</t>
  </si>
  <si>
    <t xml:space="preserve">+1 test de CAC ou Tir</t>
  </si>
  <si>
    <t xml:space="preserve">Extraordinaire</t>
  </si>
  <si>
    <t xml:space="preserve">Comme supérieur + 1 au dégâts</t>
  </si>
  <si>
    <t xml:space="preserve">Obsidienne</t>
  </si>
  <si>
    <t xml:space="preserve">Couteau et Fleche uniquement- Fragile</t>
  </si>
  <si>
    <t xml:space="preserve">Os-Dragon</t>
  </si>
  <si>
    <t xml:space="preserve">Arc uniquement- Deux mains-Perforante+1-Puissante- dégâts +1</t>
  </si>
  <si>
    <t xml:space="preserve">Valeur D'Armure</t>
  </si>
  <si>
    <t xml:space="preserve">Malus D'Armure</t>
  </si>
  <si>
    <t xml:space="preserve">Encombrement</t>
  </si>
  <si>
    <t xml:space="preserve">Vêtements</t>
  </si>
  <si>
    <t xml:space="preserve">Robe, Chasuble</t>
  </si>
  <si>
    <t xml:space="preserve">Jaque</t>
  </si>
  <si>
    <t xml:space="preserve">Armure de Cuir Souple</t>
  </si>
  <si>
    <t xml:space="preserve">Armure en Bois ou D'os</t>
  </si>
  <si>
    <t xml:space="preserve">Armure de Mailles</t>
  </si>
  <si>
    <t xml:space="preserve">Armure de Peaux</t>
  </si>
  <si>
    <t xml:space="preserve">Cotte de Mailles</t>
  </si>
  <si>
    <t xml:space="preserve">Cuirasse</t>
  </si>
  <si>
    <t xml:space="preserve">Armure à Ecailles</t>
  </si>
  <si>
    <t xml:space="preserve">Ecrevisse</t>
  </si>
  <si>
    <t xml:space="preserve">Brigandine</t>
  </si>
  <si>
    <t xml:space="preserve">Harnois</t>
  </si>
  <si>
    <t xml:space="preserve">Harnois Complet</t>
  </si>
  <si>
    <t xml:space="preserve">Armes</t>
  </si>
  <si>
    <t xml:space="preserve">Spécialité</t>
  </si>
  <si>
    <t xml:space="preserve">Formation</t>
  </si>
  <si>
    <t xml:space="preserve">Dés de test lancé</t>
  </si>
  <si>
    <t xml:space="preserve">Dés de test gardé</t>
  </si>
  <si>
    <t xml:space="preserve">Bonus Defensif</t>
  </si>
  <si>
    <t xml:space="preserve">Arbalètes</t>
  </si>
  <si>
    <t xml:space="preserve">Non</t>
  </si>
  <si>
    <t xml:space="preserve">Portée Longue 100M, Perforante 1, Rechargement Mineur, Lente, Deux Mains</t>
  </si>
  <si>
    <t xml:space="preserve">Arbalète (Mauvaise)</t>
  </si>
  <si>
    <t xml:space="preserve">Arbalète (Supérieur)</t>
  </si>
  <si>
    <t xml:space="preserve">Portée Longue 100M, Perforante 1, Rechargement Mineur, Lente, Deux Mains, Résultat +1</t>
  </si>
  <si>
    <t xml:space="preserve">Arbalète (Extraordinaire)</t>
  </si>
  <si>
    <t xml:space="preserve">Arbalète Légère</t>
  </si>
  <si>
    <t xml:space="preserve">Portée Longue 100M, Rechargement Mineur, Lente</t>
  </si>
  <si>
    <t xml:space="preserve">Arbalète Légère (Mauvaise)</t>
  </si>
  <si>
    <t xml:space="preserve">Arbalète Légère (Supérieur)</t>
  </si>
  <si>
    <t xml:space="preserve">Portée Longue 100M, Rechargement Mineur, Lente, Résultat +1</t>
  </si>
  <si>
    <t xml:space="preserve">Arbalète Légère (Extraordinaire)</t>
  </si>
  <si>
    <t xml:space="preserve">Arbalète Lourde</t>
  </si>
  <si>
    <t xml:space="preserve">Portée Longue 100M, Perforante 2, Rechargement Majeure, Lente, Deux Mains, Hargneuse</t>
  </si>
  <si>
    <t xml:space="preserve">Arbalète Lourde (Mauvaise)</t>
  </si>
  <si>
    <t xml:space="preserve">Arbalète Lourde (Supérieur)</t>
  </si>
  <si>
    <t xml:space="preserve">Portée Longue 100M, Perforante 2, Rechargement Majeure, Lente, Deux Mains, Hargneuse, Résultat +1</t>
  </si>
  <si>
    <t xml:space="preserve">Arbalète Lourde (Extraordinaire)</t>
  </si>
  <si>
    <t xml:space="preserve">Arbalète Myrienne</t>
  </si>
  <si>
    <t xml:space="preserve">Portée Longue 100M, Perforante 1, Deux Mains, Rapide, Rechargement Mineur</t>
  </si>
  <si>
    <t xml:space="preserve">Arbalète Myrienne (Mauvaise)</t>
  </si>
  <si>
    <t xml:space="preserve">Arbalète Myrienne (Supérieur)</t>
  </si>
  <si>
    <t xml:space="preserve">Portée Longue 100M, Perforante 1, Deux Mains, Rapide, Rechargement Mineur, Résultat +1</t>
  </si>
  <si>
    <t xml:space="preserve">Arbalète Myrienne (Extraordinaire)</t>
  </si>
  <si>
    <t xml:space="preserve">Arc Courbe</t>
  </si>
  <si>
    <t xml:space="preserve">Arcs</t>
  </si>
  <si>
    <t xml:space="preserve">Portée Longue 100M, Puissante, Deux Mains</t>
  </si>
  <si>
    <t xml:space="preserve">Arc Courbe (Mauvaise)</t>
  </si>
  <si>
    <t xml:space="preserve">Arc Courbe (Supérieur)</t>
  </si>
  <si>
    <t xml:space="preserve">Portée Longue 100M, Puissante, Deux Mains, Résultat +1</t>
  </si>
  <si>
    <t xml:space="preserve">Arc Courbe (Extraordinaire)</t>
  </si>
  <si>
    <t xml:space="preserve">Arc Courbe (Os-Dragon)</t>
  </si>
  <si>
    <t xml:space="preserve">Portée Longue 100M, Perforante 1, Puissante, Deux Mains, Résultat +1</t>
  </si>
  <si>
    <t xml:space="preserve">Portée Longue 100M, Deux Mains</t>
  </si>
  <si>
    <t xml:space="preserve">Arc de Chasse (Mauvaise)</t>
  </si>
  <si>
    <t xml:space="preserve">Arc de Chasse (Supérieur)</t>
  </si>
  <si>
    <t xml:space="preserve">Portée Longue 100M, Deux Mains, Résultat +1</t>
  </si>
  <si>
    <t xml:space="preserve">Arc de Chasse (Extraordinaire)</t>
  </si>
  <si>
    <t xml:space="preserve">Arc de Chasse (Os-Dragon)</t>
  </si>
  <si>
    <t xml:space="preserve">Portée Longue 100M, Deux Mains, Perforant 1, Puissante, Résultat +1</t>
  </si>
  <si>
    <t xml:space="preserve">Arc Long</t>
  </si>
  <si>
    <t xml:space="preserve">Portée Longue 100M, Perforante 1, Deux Mains, Incommode</t>
  </si>
  <si>
    <t xml:space="preserve">Arc Long (Mauvaise)</t>
  </si>
  <si>
    <t xml:space="preserve">Arc Long (Supérieur)</t>
  </si>
  <si>
    <t xml:space="preserve">Portée Longue 100M, Perforante 1, Deux Mains, Incommode, Résultat +1</t>
  </si>
  <si>
    <t xml:space="preserve">Arc Long (Extraordinaire)</t>
  </si>
  <si>
    <t xml:space="preserve">Arc Long (Os-Dragon)</t>
  </si>
  <si>
    <t xml:space="preserve">Portée Longue 100M, Perforante 2, Puissante, Deux Mains, Incommode, Résultat +1</t>
  </si>
  <si>
    <t xml:space="preserve">Hache D'Armes</t>
  </si>
  <si>
    <t xml:space="preserve">Armes d'Hast</t>
  </si>
  <si>
    <t xml:space="preserve">Encombrante 1, Puissante, Allonge 2, Deux Mains, Incommode</t>
  </si>
  <si>
    <t xml:space="preserve">Hache D'Armes (Mauvaise)</t>
  </si>
  <si>
    <t xml:space="preserve">Hache D'Armes (Supérieur)</t>
  </si>
  <si>
    <t xml:space="preserve">Encombrante 1, Puissante, Allonge 2, Deux Mains, Incommode, Résultat +1</t>
  </si>
  <si>
    <t xml:space="preserve">Hache D'Armes (Extraordinaire)</t>
  </si>
  <si>
    <t xml:space="preserve">Hallebarde</t>
  </si>
  <si>
    <t xml:space="preserve">Encombrante 1, Puissante, Allonge 2, Deux Mains</t>
  </si>
  <si>
    <t xml:space="preserve">Hallebarde (Mauvaise)</t>
  </si>
  <si>
    <t xml:space="preserve">Hallebarde (Supérieur)</t>
  </si>
  <si>
    <t xml:space="preserve">Encombrante 1, Puissante, Allonge 2, Deux Mains, Résultat +1</t>
  </si>
  <si>
    <t xml:space="preserve">Hallebarde (Extraordianaire)</t>
  </si>
  <si>
    <t xml:space="preserve">Outil de Paysan</t>
  </si>
  <si>
    <t xml:space="preserve">Deux Mains, Incommode, Fragile, Allonge 1</t>
  </si>
  <si>
    <t xml:space="preserve">Outil de Paysan (Mauvaise)</t>
  </si>
  <si>
    <t xml:space="preserve">Outil de Paysan (Supérieur)</t>
  </si>
  <si>
    <t xml:space="preserve">Deux Mains, Incommode, Allonge 1, Résultat +1</t>
  </si>
  <si>
    <t xml:space="preserve">Outil de Paysan (Extraordinaire)</t>
  </si>
  <si>
    <t xml:space="preserve">Boucliers</t>
  </si>
  <si>
    <t xml:space="preserve">Défensive +2, Allonge 0</t>
  </si>
  <si>
    <t xml:space="preserve">Bouclier (Mauvaise)</t>
  </si>
  <si>
    <t xml:space="preserve">Bouclier (Supérieur)</t>
  </si>
  <si>
    <t xml:space="preserve">Défensive +2, Allonge 0, Résultat +1</t>
  </si>
  <si>
    <t xml:space="preserve">Bouclier (Extraordinaire)</t>
  </si>
  <si>
    <t xml:space="preserve">Grand Bouclier</t>
  </si>
  <si>
    <t xml:space="preserve">Encombrante 1, Défensive +4, Allonge 0</t>
  </si>
  <si>
    <t xml:space="preserve">Grand Bouclier (Mauvaise)</t>
  </si>
  <si>
    <t xml:space="preserve">Grand Bouclier (Supérieur)</t>
  </si>
  <si>
    <t xml:space="preserve">Encombrante 1, Défensive +4, Allonge 0, Résultat +1</t>
  </si>
  <si>
    <t xml:space="preserve">Grand Bouclier (Extraordinaire)</t>
  </si>
  <si>
    <t xml:space="preserve">Pavois</t>
  </si>
  <si>
    <t xml:space="preserve">Encombrante 2, Défensive +6, Allonge 0</t>
  </si>
  <si>
    <t xml:space="preserve">Pavois (Mauvaise)</t>
  </si>
  <si>
    <t xml:space="preserve">Pavois (Supérieur)</t>
  </si>
  <si>
    <t xml:space="preserve">Encombrante 2, Défensive +6, Allonge 0, Réultat +1</t>
  </si>
  <si>
    <t xml:space="preserve">Pavois (Extraordinaire)</t>
  </si>
  <si>
    <t xml:space="preserve">Targe</t>
  </si>
  <si>
    <t xml:space="preserve">Défensive +1, Secondaire +1, Allonge 0</t>
  </si>
  <si>
    <t xml:space="preserve">Targe (Mauvaise)</t>
  </si>
  <si>
    <t xml:space="preserve">Targe (Supérieur)</t>
  </si>
  <si>
    <t xml:space="preserve">Défensive +1, Secondaire +1, Allonge 0, Résultat +1</t>
  </si>
  <si>
    <t xml:space="preserve">Targe (Extraordinaire)</t>
  </si>
  <si>
    <t xml:space="preserve">Bâton</t>
  </si>
  <si>
    <t xml:space="preserve">Casse-tête</t>
  </si>
  <si>
    <t xml:space="preserve">Rapide, Deux Mains, Allonge 2</t>
  </si>
  <si>
    <t xml:space="preserve">Bâton (Mauvaise)</t>
  </si>
  <si>
    <t xml:space="preserve">Bâton (Supérieur)</t>
  </si>
  <si>
    <t xml:space="preserve">Rapide, Deux Mains, Allonge 2, Résultat +1</t>
  </si>
  <si>
    <t xml:space="preserve">Bâton (Extraordinaire)</t>
  </si>
  <si>
    <t xml:space="preserve">Bec de Corbin</t>
  </si>
  <si>
    <t xml:space="preserve">Fracassante 1, Allonge 0</t>
  </si>
  <si>
    <t xml:space="preserve">Bec de Corbin (Mauvaise)</t>
  </si>
  <si>
    <t xml:space="preserve">Bec de Corbin(Supérieur)</t>
  </si>
  <si>
    <t xml:space="preserve">Fracassante 1, Allonge 0, Résultat +1</t>
  </si>
  <si>
    <t xml:space="preserve">Bec de Corbin (Extraordinaire)</t>
  </si>
  <si>
    <t xml:space="preserve">Fléau</t>
  </si>
  <si>
    <t xml:space="preserve">Puissance, Fracassante 1, Allonge 1</t>
  </si>
  <si>
    <t xml:space="preserve">Fléau (Mauvaise)</t>
  </si>
  <si>
    <t xml:space="preserve">Fléau (Supérieur)</t>
  </si>
  <si>
    <t xml:space="preserve">Puissance, Fracassante 1, Allonge 1, Résultat +1</t>
  </si>
  <si>
    <t xml:space="preserve">Fléau (Extraordinaire)</t>
  </si>
  <si>
    <t xml:space="preserve">Fléau D'armes</t>
  </si>
  <si>
    <t xml:space="preserve">Puissante, Fracassante 1, Deux Mains, Allonge 2</t>
  </si>
  <si>
    <t xml:space="preserve">Fléau D'armes (Mauvaise)</t>
  </si>
  <si>
    <t xml:space="preserve">Fléau D'armes (Supérieur</t>
  </si>
  <si>
    <t xml:space="preserve">Puissante, Fracassante 1, Deux Mains, Allonge 2, Résultat +1</t>
  </si>
  <si>
    <t xml:space="preserve">Fléau D'armes (Extraordinaire)</t>
  </si>
  <si>
    <t xml:space="preserve">Trique/Gourdin</t>
  </si>
  <si>
    <t xml:space="preserve">Secondaire +1 Allonge 1</t>
  </si>
  <si>
    <t xml:space="preserve">Trique/Gourdin (Mauvaise)</t>
  </si>
  <si>
    <t xml:space="preserve">Trique/Gourdin (Supérieur)</t>
  </si>
  <si>
    <t xml:space="preserve">Secondaire +1 Allonge 1, Résultat +1</t>
  </si>
  <si>
    <t xml:space="preserve">Trique/Gourdin (Extraordinaire)</t>
  </si>
  <si>
    <t xml:space="preserve">Maillet</t>
  </si>
  <si>
    <t xml:space="preserve">Encombrante 1, Fracassante 1, Lente, Assomante, Deux Mains, Allonge 0</t>
  </si>
  <si>
    <t xml:space="preserve">Maillet (Mauvaise)</t>
  </si>
  <si>
    <t xml:space="preserve">Maillet (Supérieur)</t>
  </si>
  <si>
    <t xml:space="preserve">Encombrante 1, Fracassante 1, Lente, Assomante, Deux Mains, Allonge 0, Résultat +1</t>
  </si>
  <si>
    <t xml:space="preserve">Maillet (Extraordinaire)</t>
  </si>
  <si>
    <t xml:space="preserve">Marteau de Guerre</t>
  </si>
  <si>
    <t xml:space="preserve">Encombrante 1, Puissante, Fracassante 2, Lente, Deux Mains, Allonge 1</t>
  </si>
  <si>
    <t xml:space="preserve">Marteau de Guerre (Mauvaise)</t>
  </si>
  <si>
    <t xml:space="preserve">Marteau de Guerre (Supérieur)</t>
  </si>
  <si>
    <t xml:space="preserve">Encombrante 1, Puissante, Fracassante 2, Lente, Deux Mains, Allonge 1, Résultat +1</t>
  </si>
  <si>
    <t xml:space="preserve">Marteau de Guerre (Extraordinaire)</t>
  </si>
  <si>
    <t xml:space="preserve">Masse d'Armes</t>
  </si>
  <si>
    <t xml:space="preserve">Allonge 0</t>
  </si>
  <si>
    <t xml:space="preserve">Masse d'Armes (Mauvaise)</t>
  </si>
  <si>
    <t xml:space="preserve">Masse d'Armes (Supérieur)</t>
  </si>
  <si>
    <t xml:space="preserve">Allonge 0, Résultat +1</t>
  </si>
  <si>
    <t xml:space="preserve">Masse d'Armes (Extraordinaire)</t>
  </si>
  <si>
    <t xml:space="preserve">Morgenstern</t>
  </si>
  <si>
    <t xml:space="preserve">Fracassante 1, Hargneuse, Allonge 1</t>
  </si>
  <si>
    <t xml:space="preserve">Morgenstern (Mauvaise)</t>
  </si>
  <si>
    <t xml:space="preserve">Morgenstern (Supérieur)</t>
  </si>
  <si>
    <t xml:space="preserve">Fracassante 1, Hargneuse, Allonge 1, Résultat +1</t>
  </si>
  <si>
    <t xml:space="preserve">Morgenstern (Extraordinaire)</t>
  </si>
  <si>
    <t xml:space="preserve">Epée Braavienne</t>
  </si>
  <si>
    <t xml:space="preserve">Défensive +1, Rapide, Allonge 1</t>
  </si>
  <si>
    <t xml:space="preserve">Epée Braavienne (Mauvaise)</t>
  </si>
  <si>
    <t xml:space="preserve">Epée Braavienne (Supérieur)</t>
  </si>
  <si>
    <t xml:space="preserve">Défensive +1, Rapide, Allonge 1, Résultat +1</t>
  </si>
  <si>
    <t xml:space="preserve">Epée Braavienne (Extraordinaire)</t>
  </si>
  <si>
    <t xml:space="preserve">Epée Courte</t>
  </si>
  <si>
    <t xml:space="preserve">Rapide, Allonge 0</t>
  </si>
  <si>
    <t xml:space="preserve">Epée Courte (Mauvaise)</t>
  </si>
  <si>
    <t xml:space="preserve">Epée Courte (Supérieur)</t>
  </si>
  <si>
    <t xml:space="preserve">Rapide, Allonge 0, Résultat +1</t>
  </si>
  <si>
    <t xml:space="preserve">Epée Courte (Extraordinaire)</t>
  </si>
  <si>
    <t xml:space="preserve">Main Gauche</t>
  </si>
  <si>
    <t xml:space="preserve">Défensive +2, Secondaire +1, Allonge 0</t>
  </si>
  <si>
    <t xml:space="preserve">Main Gauche (Mauvaise)</t>
  </si>
  <si>
    <t xml:space="preserve">Main Gauche (Supérieur)</t>
  </si>
  <si>
    <t xml:space="preserve">Défensive +2, Secondaire +1, Allonge 0, Résultat +1</t>
  </si>
  <si>
    <t xml:space="preserve">Main Gauche (Extraordinaire)</t>
  </si>
  <si>
    <t xml:space="preserve">Cognée</t>
  </si>
  <si>
    <t xml:space="preserve">Haches</t>
  </si>
  <si>
    <t xml:space="preserve">Deux Mains, Allonge 1</t>
  </si>
  <si>
    <t xml:space="preserve">Cognée (Mauvaise)</t>
  </si>
  <si>
    <t xml:space="preserve">Cognée (Supérieur)</t>
  </si>
  <si>
    <t xml:space="preserve">Deux Mains, Allonge 1, Résultat +1</t>
  </si>
  <si>
    <t xml:space="preserve">Cognée (Extraordinaire)</t>
  </si>
  <si>
    <t xml:space="preserve">Hache de bataille</t>
  </si>
  <si>
    <t xml:space="preserve">Polyvalente, Allonge 0</t>
  </si>
  <si>
    <t xml:space="preserve">Hache de bataille (Mauvaise)</t>
  </si>
  <si>
    <t xml:space="preserve">Hache de bataille (Supérieur)</t>
  </si>
  <si>
    <t xml:space="preserve">Polyvalente, Allonge 0, Résultat +1</t>
  </si>
  <si>
    <t xml:space="preserve">Hache de bataille (Extraordinaire)</t>
  </si>
  <si>
    <t xml:space="preserve">Hachette</t>
  </si>
  <si>
    <t xml:space="preserve">Hachette (Mauvaise)</t>
  </si>
  <si>
    <t xml:space="preserve">Hachette (Supérieur)</t>
  </si>
  <si>
    <t xml:space="preserve">Hachette (Extraordinaire)</t>
  </si>
  <si>
    <t xml:space="preserve">Hache Longue</t>
  </si>
  <si>
    <t xml:space="preserve">Encombrante 1, Puissante, Deux Mains, Hargneuse, Allonge 2</t>
  </si>
  <si>
    <t xml:space="preserve">Hache Longue (Mauvaise)</t>
  </si>
  <si>
    <t xml:space="preserve">Hache Longue (Supérieur)</t>
  </si>
  <si>
    <t xml:space="preserve">Encombrante 1, Puissante, Deux Mains, Hargneuse, Allonge 2, Résultat +1</t>
  </si>
  <si>
    <t xml:space="preserve">Hache Longue (Extraordinaire)</t>
  </si>
  <si>
    <t xml:space="preserve">Pioche</t>
  </si>
  <si>
    <t xml:space="preserve">Puissante, Lente, Deux Mains, Allonge 1</t>
  </si>
  <si>
    <t xml:space="preserve">Pioche (Mauvaise)</t>
  </si>
  <si>
    <t xml:space="preserve">Pioche (Supérieur)</t>
  </si>
  <si>
    <t xml:space="preserve">Puissante, Lente, Deux Mains, Allonge 1, Résultat +1</t>
  </si>
  <si>
    <t xml:space="preserve">Pioche (Extraordinaire)</t>
  </si>
  <si>
    <t xml:space="preserve">Couteau de jet</t>
  </si>
  <si>
    <t xml:space="preserve">Portée Courte 10M, Rapide</t>
  </si>
  <si>
    <t xml:space="preserve">Couteau de jet (Mauvaise)</t>
  </si>
  <si>
    <t xml:space="preserve">Couteau de jet (Supérieur)</t>
  </si>
  <si>
    <t xml:space="preserve">Portée Courte 10M, Rapide, Résultat +1</t>
  </si>
  <si>
    <t xml:space="preserve">Couteau de jet (Extraordinaire)</t>
  </si>
  <si>
    <t xml:space="preserve">Couteau de jet (Verredragon)</t>
  </si>
  <si>
    <t xml:space="preserve">Portée Courte 10M, Rapide, Résultat +1, Fragile</t>
  </si>
  <si>
    <t xml:space="preserve">Filet</t>
  </si>
  <si>
    <t xml:space="preserve">Portée Courte 10M, Empêtrement</t>
  </si>
  <si>
    <t xml:space="preserve">Filet (Mauvaise)</t>
  </si>
  <si>
    <t xml:space="preserve">Filet (Supérieur)</t>
  </si>
  <si>
    <t xml:space="preserve">Portée Courte 10M, Empêtrement, Résultat +1</t>
  </si>
  <si>
    <t xml:space="preserve">Filet (Extraordinaire)</t>
  </si>
  <si>
    <t xml:space="preserve">Foëne de jet</t>
  </si>
  <si>
    <t xml:space="preserve">Portée Courte 10M</t>
  </si>
  <si>
    <t xml:space="preserve">Foëne de jet (Mauvaise)</t>
  </si>
  <si>
    <t xml:space="preserve">Foëne de jet (Supérieur)</t>
  </si>
  <si>
    <t xml:space="preserve">Portée Courte 10M, Résultat +1</t>
  </si>
  <si>
    <t xml:space="preserve">Foëne de jet (Extraordinaire)</t>
  </si>
  <si>
    <t xml:space="preserve">Fronde</t>
  </si>
  <si>
    <t xml:space="preserve">Portée Longue 100M</t>
  </si>
  <si>
    <t xml:space="preserve">Fronde (Mauvaise)</t>
  </si>
  <si>
    <t xml:space="preserve">Fronde (Supérieur)</t>
  </si>
  <si>
    <t xml:space="preserve">Portée Longue 100M, Résultat +1</t>
  </si>
  <si>
    <t xml:space="preserve">Fronde (Extraordinaire)</t>
  </si>
  <si>
    <t xml:space="preserve">Hachette de jet</t>
  </si>
  <si>
    <t xml:space="preserve">Hachette de jet (Mauvaise)</t>
  </si>
  <si>
    <t xml:space="preserve">Hachette de jet (Supérieur)</t>
  </si>
  <si>
    <t xml:space="preserve">Hachette de jet (Extraordinaire)</t>
  </si>
  <si>
    <t xml:space="preserve">Javeline</t>
  </si>
  <si>
    <t xml:space="preserve">Javeline (Mauvaise)</t>
  </si>
  <si>
    <t xml:space="preserve">Javeline (Supérieur)</t>
  </si>
  <si>
    <t xml:space="preserve">Javeline (Extraordinaire)</t>
  </si>
  <si>
    <t xml:space="preserve">Lance de Jet</t>
  </si>
  <si>
    <t xml:space="preserve">Lance de Jet (Mauvaise)</t>
  </si>
  <si>
    <t xml:space="preserve">Lance de Jet (Supérieur)</t>
  </si>
  <si>
    <t xml:space="preserve">Lance de Jet (Extraordinaire)</t>
  </si>
  <si>
    <t xml:space="preserve">Trident de jet</t>
  </si>
  <si>
    <t xml:space="preserve">Trident de jet (Mauvaise)</t>
  </si>
  <si>
    <t xml:space="preserve">Trident de jet (Supérieur)</t>
  </si>
  <si>
    <t xml:space="preserve">Trident de jet (Extraordinaire)</t>
  </si>
  <si>
    <t xml:space="preserve">Dague (Mauvaise)</t>
  </si>
  <si>
    <t xml:space="preserve">Dague (Supérieur)</t>
  </si>
  <si>
    <t xml:space="preserve">Dague (Extraordinaire)</t>
  </si>
  <si>
    <t xml:space="preserve">Poignard</t>
  </si>
  <si>
    <t xml:space="preserve">Seondaire +2, Allonge 0</t>
  </si>
  <si>
    <t xml:space="preserve">Poignard (Mauvaise)</t>
  </si>
  <si>
    <t xml:space="preserve">Poignard (Supérieur)</t>
  </si>
  <si>
    <t xml:space="preserve">Seondaire +2, Allonge 0, Résultat +1</t>
  </si>
  <si>
    <t xml:space="preserve">Poignard (Extraordinaire)</t>
  </si>
  <si>
    <t xml:space="preserve">Stylet</t>
  </si>
  <si>
    <t xml:space="preserve">Perforante 2, Allonge 0</t>
  </si>
  <si>
    <t xml:space="preserve">Stylet (Mauvaise)</t>
  </si>
  <si>
    <t xml:space="preserve">Stylet (Supérieur)</t>
  </si>
  <si>
    <t xml:space="preserve">Perforante 2, Allonge 0, Résultat +1</t>
  </si>
  <si>
    <t xml:space="preserve">Stylet (Extraordinaire)</t>
  </si>
  <si>
    <t xml:space="preserve">Couteau</t>
  </si>
  <si>
    <t xml:space="preserve">Rapide, Secondaire +1, Allonge 0</t>
  </si>
  <si>
    <t xml:space="preserve">Couteau (Mauvaise)</t>
  </si>
  <si>
    <t xml:space="preserve">Couteau (Supérieur)</t>
  </si>
  <si>
    <t xml:space="preserve">Rapide, Secondaire +1, Allonge 0, Résultat +1</t>
  </si>
  <si>
    <t xml:space="preserve">Couteau (Extraordinaire)</t>
  </si>
  <si>
    <t xml:space="preserve">Couteau (Verredragon)</t>
  </si>
  <si>
    <t xml:space="preserve">Rapide, Secondaire +1, Allonge 0, Résultat +1, Fragile</t>
  </si>
  <si>
    <t xml:space="preserve">Arakh</t>
  </si>
  <si>
    <t xml:space="preserve">Polyvalente, Rapide, Allonge 1</t>
  </si>
  <si>
    <t xml:space="preserve">Arakh (Mauvaise)</t>
  </si>
  <si>
    <t xml:space="preserve">Arakh (Supérieur)</t>
  </si>
  <si>
    <t xml:space="preserve">Polyvalente, Rapide, Allonge 1, Résultat +1</t>
  </si>
  <si>
    <t xml:space="preserve">Arakh (Extraordinaire)</t>
  </si>
  <si>
    <t xml:space="preserve">Epée Bâtarde</t>
  </si>
  <si>
    <t xml:space="preserve">Polyvalente, Allonge 1</t>
  </si>
  <si>
    <t xml:space="preserve">Epée Bâtarde (Mauvaise)</t>
  </si>
  <si>
    <t xml:space="preserve">Epée Bâtarde (Supérieur)</t>
  </si>
  <si>
    <t xml:space="preserve">Polyvalente, Allonge 1, Résultat +1</t>
  </si>
  <si>
    <t xml:space="preserve">Epée Bâtarde (Extraordinaire)</t>
  </si>
  <si>
    <t xml:space="preserve">Allonge 1</t>
  </si>
  <si>
    <t xml:space="preserve">Epée Longue (Mauvaise)</t>
  </si>
  <si>
    <t xml:space="preserve">Epée Longue (Supérieur)</t>
  </si>
  <si>
    <t xml:space="preserve">Allonge 1, Résultat +1</t>
  </si>
  <si>
    <t xml:space="preserve">Epée Longue (Extraordinaire)</t>
  </si>
  <si>
    <t xml:space="preserve">Espadon</t>
  </si>
  <si>
    <t xml:space="preserve">Puissante, Lente, Deux Mains, Incommode, Hargneuse, Allonge 2</t>
  </si>
  <si>
    <t xml:space="preserve">Espadon (Mauvaise)</t>
  </si>
  <si>
    <t xml:space="preserve">Espadon (Supérieur)</t>
  </si>
  <si>
    <t xml:space="preserve">Puissante, Lente, Deux Mains, Incommode, Hargneuse, Allonge 2, Résultat +1</t>
  </si>
  <si>
    <t xml:space="preserve">Espadon (Extraordinaire)</t>
  </si>
  <si>
    <t xml:space="preserve">Lances</t>
  </si>
  <si>
    <t xml:space="preserve">Empalement, Puissante, Lente, Deux Mains, Allonge 3</t>
  </si>
  <si>
    <t xml:space="preserve">Epieu (Mauvaise)</t>
  </si>
  <si>
    <t xml:space="preserve">Epieu (Supérieur)</t>
  </si>
  <si>
    <t xml:space="preserve">Empalement, Puissante, Lente, Deux Mains, Allonge 3, Résultat +1</t>
  </si>
  <si>
    <t xml:space="preserve">Epieu (Extraordinaire)</t>
  </si>
  <si>
    <t xml:space="preserve">Foëne</t>
  </si>
  <si>
    <t xml:space="preserve">Polyvalente , Allonge 2</t>
  </si>
  <si>
    <t xml:space="preserve">Foëne (Mauvaise)</t>
  </si>
  <si>
    <t xml:space="preserve">Foëne (Supérieur)</t>
  </si>
  <si>
    <t xml:space="preserve">Polyvalente , Allonge 2, Résultat +1</t>
  </si>
  <si>
    <t xml:space="preserve">Foëne (Extraordinaire)</t>
  </si>
  <si>
    <t xml:space="preserve">Rapide, Allonge 3</t>
  </si>
  <si>
    <t xml:space="preserve">Lance (Mauvaise)</t>
  </si>
  <si>
    <t xml:space="preserve">Lance (Supérieur)</t>
  </si>
  <si>
    <t xml:space="preserve">Rapide, Allonge 3, Résultat +1</t>
  </si>
  <si>
    <t xml:space="preserve">Lance (Extraordinaire)</t>
  </si>
  <si>
    <t xml:space="preserve">Lance de Joute</t>
  </si>
  <si>
    <t xml:space="preserve">Encombrante 1, Montée, Puissante, Lente, Fragile, Allonge 4</t>
  </si>
  <si>
    <t xml:space="preserve">Lance de Joute (Mauvaise)</t>
  </si>
  <si>
    <t xml:space="preserve">Lance de Joute (Supérieur)</t>
  </si>
  <si>
    <t xml:space="preserve">Encombrante 1, Montée, Puissante, Lente, Fragile, Allonge 4, Résultat +1</t>
  </si>
  <si>
    <t xml:space="preserve">Lance de Joute (Extraordinaire)</t>
  </si>
  <si>
    <t xml:space="preserve">Pique</t>
  </si>
  <si>
    <t xml:space="preserve">Empalement, Réception de Charge, lente, Deux Mains, Incommode, Allonge 6</t>
  </si>
  <si>
    <t xml:space="preserve">Pique (Mauvaise)</t>
  </si>
  <si>
    <t xml:space="preserve">Pique (Supérieur)</t>
  </si>
  <si>
    <t xml:space="preserve">Empalement, Réception de Charge, lente, Deux Mains, Incommode, Allonge 6, Résultat +1</t>
  </si>
  <si>
    <t xml:space="preserve">Pique (Extraordinaire)</t>
  </si>
  <si>
    <t xml:space="preserve">Lance de guerre</t>
  </si>
  <si>
    <t xml:space="preserve">Encombrante 2, Empalement, Montée, Puissante, Lente, Hargneuse, Allonge 3</t>
  </si>
  <si>
    <t xml:space="preserve">Lance de guerre (Mauvaise)</t>
  </si>
  <si>
    <t xml:space="preserve">Lance de guerre (Supérieur)</t>
  </si>
  <si>
    <t xml:space="preserve">Encombrante 2, Empalement, Montée, Puissante, Lente, Hargneuse, Allonge 3, Résultat +1</t>
  </si>
  <si>
    <t xml:space="preserve">Lance de guerre (Extraordinaire)</t>
  </si>
  <si>
    <t xml:space="preserve">Trident</t>
  </si>
  <si>
    <t xml:space="preserve">Polyvalente, Lente, Allonge 2</t>
  </si>
  <si>
    <t xml:space="preserve">Trident (Mauvaise)</t>
  </si>
  <si>
    <t xml:space="preserve">Trident (Supérieur)</t>
  </si>
  <si>
    <t xml:space="preserve">Polyvalente, Lente, Allonge 2, Résultat +1</t>
  </si>
  <si>
    <t xml:space="preserve">Trident (Extraordinaire)</t>
  </si>
  <si>
    <t xml:space="preserve">Fouet</t>
  </si>
  <si>
    <t xml:space="preserve">Empoigne, Allonge 3</t>
  </si>
  <si>
    <t xml:space="preserve">Fouet (Mauvaise)</t>
  </si>
  <si>
    <t xml:space="preserve">Fouet (Supérieur)</t>
  </si>
  <si>
    <t xml:space="preserve">Empoigne, Allonge 3, Résultat +1</t>
  </si>
  <si>
    <t xml:space="preserve">Fouet (Extraordinaire)</t>
  </si>
  <si>
    <t xml:space="preserve">Improvisée</t>
  </si>
  <si>
    <t xml:space="preserve">Lente, Allonge Variable</t>
  </si>
  <si>
    <t xml:space="preserve">Gantelet</t>
  </si>
  <si>
    <t xml:space="preserve">Empoigne, Secondaire +1, Allonge 0</t>
  </si>
  <si>
    <t xml:space="preserve">Gantelet (Mauvaise)</t>
  </si>
  <si>
    <t xml:space="preserve">Gantelet (Supérieur)</t>
  </si>
  <si>
    <t xml:space="preserve">Empoigne, Secondaire +1, Allonge 0, Résultat +1</t>
  </si>
  <si>
    <t xml:space="preserve">Gantelet (Extraordinaire)</t>
  </si>
  <si>
    <t xml:space="preserve">Poing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</si>
</sst>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303030"/>
      <name val="Verdana"/>
      <family val="2"/>
      <charset val="1"/>
    </font>
    <font>
      <sz val="11"/>
      <name val="Calibri"/>
      <family val="2"/>
      <charset val="1"/>
    </font>
    <font>
      <sz val="8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sz val="11"/>
      <color rgb="FF000000"/>
      <name val="Wingdings 2"/>
      <family val="1"/>
      <charset val="2"/>
    </font>
    <font>
      <i val="tru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595959"/>
        <bgColor rgb="FF808080"/>
      </patternFill>
    </fill>
    <fill>
      <patternFill patternType="solid">
        <fgColor rgb="FFBFBFBF"/>
        <bgColor rgb="FFCCCCFF"/>
      </patternFill>
    </fill>
    <fill>
      <patternFill patternType="solid">
        <fgColor rgb="FFFFF200"/>
        <bgColor rgb="FFFFFF00"/>
      </patternFill>
    </fill>
  </fills>
  <borders count="3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6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8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3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3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3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3" borderId="2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21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21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3" xfId="0" applyFont="fals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26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9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0" borderId="28" xfId="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" fillId="2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8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3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0303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64080</xdr:colOff>
      <xdr:row>0</xdr:row>
      <xdr:rowOff>16920</xdr:rowOff>
    </xdr:from>
    <xdr:to>
      <xdr:col>8</xdr:col>
      <xdr:colOff>411120</xdr:colOff>
      <xdr:row>3</xdr:row>
      <xdr:rowOff>277920</xdr:rowOff>
    </xdr:to>
    <xdr:sp>
      <xdr:nvSpPr>
        <xdr:cNvPr id="0" name="CustomShape 1"/>
        <xdr:cNvSpPr/>
      </xdr:nvSpPr>
      <xdr:spPr>
        <a:xfrm>
          <a:off x="5010480" y="16920"/>
          <a:ext cx="1884600" cy="80172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ctr"/>
        <a:p>
          <a:pPr algn="ctr">
            <a:lnSpc>
              <a:spcPct val="100000"/>
            </a:lnSpc>
          </a:pPr>
          <a:r>
            <a:rPr b="0" i="1" lang="fr-FR" sz="1200" spc="-1" strike="noStrike">
              <a:solidFill>
                <a:srgbClr val="000000"/>
              </a:solidFill>
              <a:latin typeface="Calibri"/>
            </a:rPr>
            <a:t>Je voue mon existence et mon honneur à la Garde de Nuit</a:t>
          </a:r>
          <a:endParaRPr b="0" i="1" lang="fr-FR" sz="1200" spc="-1" strike="noStrike">
            <a:latin typeface="Calibri"/>
          </a:endParaRPr>
        </a:p>
      </xdr:txBody>
    </xdr:sp>
    <xdr:clientData/>
  </xdr:twoCellAnchor>
  <xdr:twoCellAnchor editAs="absolute">
    <xdr:from>
      <xdr:col>6</xdr:col>
      <xdr:colOff>256320</xdr:colOff>
      <xdr:row>4</xdr:row>
      <xdr:rowOff>6840</xdr:rowOff>
    </xdr:from>
    <xdr:to>
      <xdr:col>8</xdr:col>
      <xdr:colOff>276120</xdr:colOff>
      <xdr:row>12</xdr:row>
      <xdr:rowOff>122760</xdr:rowOff>
    </xdr:to>
    <xdr:pic>
      <xdr:nvPicPr>
        <xdr:cNvPr id="1" name="Image 1" descr=""/>
        <xdr:cNvPicPr/>
      </xdr:nvPicPr>
      <xdr:blipFill>
        <a:blip r:embed="rId1"/>
        <a:stretch/>
      </xdr:blipFill>
      <xdr:spPr>
        <a:xfrm>
          <a:off x="5202720" y="850680"/>
          <a:ext cx="1557360" cy="15559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5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5" activeCellId="0" sqref="A35"/>
    </sheetView>
  </sheetViews>
  <sheetFormatPr defaultRowHeight="14.4" zeroHeight="false" outlineLevelRow="0" outlineLevelCol="0"/>
  <cols>
    <col collapsed="false" customWidth="true" hidden="false" outlineLevel="0" max="1" min="1" style="1" width="14.35"/>
    <col collapsed="false" customWidth="true" hidden="false" outlineLevel="0" max="2" min="2" style="1" width="15.88"/>
    <col collapsed="false" customWidth="true" hidden="false" outlineLevel="0" max="3" min="3" style="1" width="8"/>
    <col collapsed="false" customWidth="true" hidden="false" outlineLevel="0" max="4" min="4" style="1" width="10.99"/>
    <col collapsed="false" customWidth="true" hidden="false" outlineLevel="0" max="5" min="5" style="1" width="12.89"/>
    <col collapsed="false" customWidth="true" hidden="false" outlineLevel="0" max="6" min="6" style="1" width="8"/>
    <col collapsed="false" customWidth="true" hidden="false" outlineLevel="0" max="7" min="7" style="1" width="9.13"/>
    <col collapsed="false" customWidth="true" hidden="false" outlineLevel="0" max="8" min="8" style="1" width="12.66"/>
    <col collapsed="false" customWidth="true" hidden="false" outlineLevel="0" max="9" min="9" style="2" width="7.87"/>
    <col collapsed="false" customWidth="false" hidden="false" outlineLevel="0" max="10" min="10" style="2" width="11.45"/>
    <col collapsed="false" customWidth="false" hidden="false" outlineLevel="0" max="1025" min="11" style="1" width="11.45"/>
  </cols>
  <sheetData>
    <row r="1" s="1" customFormat="true" ht="14.4" hidden="false" customHeight="false" outlineLevel="0" collapsed="false">
      <c r="A1" s="3" t="s">
        <v>0</v>
      </c>
      <c r="B1" s="4"/>
      <c r="C1" s="5" t="s">
        <v>1</v>
      </c>
      <c r="D1" s="4" t="s">
        <v>2</v>
      </c>
      <c r="E1" s="5" t="s">
        <v>3</v>
      </c>
      <c r="F1" s="6" t="s">
        <v>4</v>
      </c>
      <c r="G1" s="7"/>
      <c r="H1" s="7"/>
      <c r="I1" s="7"/>
    </row>
    <row r="2" s="1" customFormat="true" ht="13.8" hidden="false" customHeight="false" outlineLevel="0" collapsed="false">
      <c r="A2" s="8" t="s">
        <v>5</v>
      </c>
      <c r="B2" s="9"/>
      <c r="C2" s="10" t="s">
        <v>6</v>
      </c>
      <c r="D2" s="9" t="s">
        <v>7</v>
      </c>
      <c r="E2" s="10" t="s">
        <v>8</v>
      </c>
      <c r="F2" s="11" t="s">
        <v>4</v>
      </c>
      <c r="G2" s="7"/>
      <c r="H2" s="7"/>
      <c r="I2" s="7"/>
    </row>
    <row r="3" s="1" customFormat="true" ht="14.4" hidden="false" customHeight="false" outlineLevel="0" collapsed="false">
      <c r="A3" s="8" t="s">
        <v>9</v>
      </c>
      <c r="B3" s="9" t="s">
        <v>10</v>
      </c>
      <c r="C3" s="10" t="s">
        <v>11</v>
      </c>
      <c r="D3" s="9" t="s">
        <v>12</v>
      </c>
      <c r="E3" s="10" t="s">
        <v>13</v>
      </c>
      <c r="F3" s="11"/>
      <c r="G3" s="7"/>
      <c r="H3" s="7"/>
      <c r="I3" s="7"/>
    </row>
    <row r="4" s="1" customFormat="true" ht="23.85" hidden="false" customHeight="false" outlineLevel="0" collapsed="false">
      <c r="A4" s="12" t="s">
        <v>14</v>
      </c>
      <c r="B4" s="13" t="s">
        <v>15</v>
      </c>
      <c r="C4" s="14" t="s">
        <v>16</v>
      </c>
      <c r="D4" s="15" t="s">
        <v>17</v>
      </c>
      <c r="E4" s="14" t="s">
        <v>18</v>
      </c>
      <c r="F4" s="16"/>
      <c r="G4" s="7"/>
      <c r="H4" s="7"/>
      <c r="I4" s="7"/>
    </row>
    <row r="5" s="1" customFormat="true" ht="14.4" hidden="false" customHeight="false" outlineLevel="0" collapsed="false">
      <c r="A5" s="17" t="s">
        <v>19</v>
      </c>
      <c r="B5" s="17"/>
      <c r="C5" s="17"/>
      <c r="D5" s="17"/>
      <c r="E5" s="17"/>
      <c r="F5" s="17"/>
      <c r="G5" s="7"/>
      <c r="H5" s="7"/>
      <c r="I5" s="7"/>
    </row>
    <row r="6" s="1" customFormat="true" ht="13.8" hidden="false" customHeight="false" outlineLevel="0" collapsed="false">
      <c r="A6" s="18" t="s">
        <v>20</v>
      </c>
      <c r="B6" s="19" t="s">
        <v>21</v>
      </c>
      <c r="C6" s="20"/>
      <c r="D6" s="21" t="s">
        <v>22</v>
      </c>
      <c r="E6" s="19" t="s">
        <v>23</v>
      </c>
      <c r="F6" s="20"/>
      <c r="G6" s="7"/>
      <c r="H6" s="7"/>
      <c r="I6" s="7"/>
    </row>
    <row r="7" s="1" customFormat="true" ht="14.4" hidden="false" customHeight="false" outlineLevel="0" collapsed="false">
      <c r="A7" s="22" t="n">
        <v>3</v>
      </c>
      <c r="B7" s="19" t="s">
        <v>24</v>
      </c>
      <c r="C7" s="20"/>
      <c r="D7" s="23" t="n">
        <v>3</v>
      </c>
      <c r="E7" s="19" t="s">
        <v>25</v>
      </c>
      <c r="F7" s="20"/>
      <c r="G7" s="7"/>
      <c r="H7" s="7"/>
      <c r="I7" s="7"/>
    </row>
    <row r="8" s="1" customFormat="true" ht="14.4" hidden="false" customHeight="false" outlineLevel="0" collapsed="false">
      <c r="A8" s="22"/>
      <c r="B8" s="19" t="s">
        <v>26</v>
      </c>
      <c r="C8" s="20"/>
      <c r="D8" s="23"/>
      <c r="E8" s="19" t="s">
        <v>27</v>
      </c>
      <c r="F8" s="20" t="n">
        <v>1</v>
      </c>
      <c r="G8" s="7"/>
      <c r="H8" s="7"/>
      <c r="I8" s="7"/>
    </row>
    <row r="9" s="1" customFormat="true" ht="14.4" hidden="false" customHeight="false" outlineLevel="0" collapsed="false">
      <c r="A9" s="22"/>
      <c r="B9" s="19" t="s">
        <v>28</v>
      </c>
      <c r="C9" s="20"/>
      <c r="D9" s="23"/>
      <c r="E9" s="19" t="s">
        <v>29</v>
      </c>
      <c r="F9" s="20"/>
      <c r="G9" s="7"/>
      <c r="H9" s="7"/>
      <c r="I9" s="7"/>
    </row>
    <row r="10" s="1" customFormat="true" ht="13.8" hidden="false" customHeight="false" outlineLevel="0" collapsed="false">
      <c r="A10" s="22"/>
      <c r="B10" s="19" t="s">
        <v>30</v>
      </c>
      <c r="C10" s="20"/>
      <c r="D10" s="21" t="s">
        <v>31</v>
      </c>
      <c r="E10" s="19" t="s">
        <v>32</v>
      </c>
      <c r="F10" s="20"/>
      <c r="G10" s="7"/>
      <c r="H10" s="7"/>
      <c r="I10" s="7"/>
    </row>
    <row r="11" s="1" customFormat="true" ht="13.8" hidden="false" customHeight="false" outlineLevel="0" collapsed="false">
      <c r="A11" s="18" t="s">
        <v>33</v>
      </c>
      <c r="B11" s="19" t="s">
        <v>34</v>
      </c>
      <c r="C11" s="20"/>
      <c r="D11" s="20" t="n">
        <v>2</v>
      </c>
      <c r="E11" s="19" t="s">
        <v>35</v>
      </c>
      <c r="F11" s="20"/>
      <c r="G11" s="7"/>
      <c r="H11" s="7"/>
      <c r="I11" s="7"/>
    </row>
    <row r="12" s="1" customFormat="true" ht="14.4" hidden="false" customHeight="false" outlineLevel="0" collapsed="false">
      <c r="A12" s="24" t="n">
        <v>2</v>
      </c>
      <c r="B12" s="19" t="s">
        <v>36</v>
      </c>
      <c r="C12" s="20"/>
      <c r="D12" s="20"/>
      <c r="E12" s="19" t="s">
        <v>37</v>
      </c>
      <c r="F12" s="20"/>
      <c r="G12" s="7"/>
      <c r="H12" s="7"/>
      <c r="I12" s="7"/>
    </row>
    <row r="13" s="1" customFormat="true" ht="14.4" hidden="false" customHeight="false" outlineLevel="0" collapsed="false">
      <c r="A13" s="24"/>
      <c r="B13" s="19" t="s">
        <v>38</v>
      </c>
      <c r="C13" s="20"/>
      <c r="D13" s="20"/>
      <c r="E13" s="19" t="s">
        <v>39</v>
      </c>
      <c r="F13" s="20"/>
      <c r="G13" s="7"/>
      <c r="H13" s="7"/>
      <c r="I13" s="7"/>
      <c r="K13" s="25"/>
    </row>
    <row r="14" s="1" customFormat="true" ht="14.4" hidden="false" customHeight="false" outlineLevel="0" collapsed="false">
      <c r="A14" s="18" t="s">
        <v>40</v>
      </c>
      <c r="B14" s="19" t="s">
        <v>41</v>
      </c>
      <c r="C14" s="20"/>
      <c r="D14" s="21" t="s">
        <v>42</v>
      </c>
      <c r="E14" s="19" t="s">
        <v>43</v>
      </c>
      <c r="F14" s="20"/>
      <c r="G14" s="21" t="s">
        <v>44</v>
      </c>
      <c r="H14" s="19" t="s">
        <v>45</v>
      </c>
      <c r="I14" s="26"/>
    </row>
    <row r="15" s="1" customFormat="true" ht="13.8" hidden="false" customHeight="false" outlineLevel="0" collapsed="false">
      <c r="A15" s="24" t="n">
        <v>3</v>
      </c>
      <c r="B15" s="19" t="s">
        <v>46</v>
      </c>
      <c r="C15" s="20"/>
      <c r="D15" s="27" t="n">
        <v>3</v>
      </c>
      <c r="E15" s="19" t="s">
        <v>47</v>
      </c>
      <c r="F15" s="20"/>
      <c r="G15" s="20" t="n">
        <v>3</v>
      </c>
      <c r="H15" s="19" t="s">
        <v>48</v>
      </c>
      <c r="I15" s="26"/>
    </row>
    <row r="16" s="1" customFormat="true" ht="13.8" hidden="false" customHeight="false" outlineLevel="0" collapsed="false">
      <c r="A16" s="24"/>
      <c r="B16" s="19" t="s">
        <v>49</v>
      </c>
      <c r="C16" s="20"/>
      <c r="D16" s="21" t="s">
        <v>50</v>
      </c>
      <c r="E16" s="19" t="s">
        <v>51</v>
      </c>
      <c r="F16" s="20"/>
      <c r="G16" s="20"/>
      <c r="H16" s="19" t="s">
        <v>52</v>
      </c>
      <c r="I16" s="26"/>
    </row>
    <row r="17" s="1" customFormat="true" ht="14.4" hidden="false" customHeight="false" outlineLevel="0" collapsed="false">
      <c r="A17" s="24"/>
      <c r="B17" s="19" t="s">
        <v>53</v>
      </c>
      <c r="C17" s="20"/>
      <c r="D17" s="20" t="n">
        <v>3</v>
      </c>
      <c r="E17" s="19" t="s">
        <v>54</v>
      </c>
      <c r="F17" s="20"/>
      <c r="G17" s="21" t="s">
        <v>55</v>
      </c>
      <c r="H17" s="19" t="s">
        <v>56</v>
      </c>
      <c r="I17" s="26"/>
    </row>
    <row r="18" s="1" customFormat="true" ht="13.8" hidden="false" customHeight="false" outlineLevel="0" collapsed="false">
      <c r="A18" s="24"/>
      <c r="B18" s="19" t="s">
        <v>57</v>
      </c>
      <c r="C18" s="20" t="n">
        <v>1</v>
      </c>
      <c r="D18" s="20"/>
      <c r="E18" s="19" t="s">
        <v>58</v>
      </c>
      <c r="F18" s="20"/>
      <c r="G18" s="20" t="n">
        <v>2</v>
      </c>
      <c r="H18" s="19" t="s">
        <v>59</v>
      </c>
      <c r="I18" s="26"/>
    </row>
    <row r="19" s="1" customFormat="true" ht="13.8" hidden="false" customHeight="false" outlineLevel="0" collapsed="false">
      <c r="A19" s="24"/>
      <c r="B19" s="19" t="s">
        <v>60</v>
      </c>
      <c r="C19" s="20"/>
      <c r="D19" s="21" t="s">
        <v>61</v>
      </c>
      <c r="E19" s="28"/>
      <c r="F19" s="20"/>
      <c r="G19" s="20"/>
      <c r="H19" s="19" t="s">
        <v>62</v>
      </c>
      <c r="I19" s="26"/>
      <c r="K19" s="29"/>
    </row>
    <row r="20" s="1" customFormat="true" ht="13.8" hidden="false" customHeight="false" outlineLevel="0" collapsed="false">
      <c r="A20" s="18" t="s">
        <v>63</v>
      </c>
      <c r="B20" s="19" t="s">
        <v>64</v>
      </c>
      <c r="C20" s="20"/>
      <c r="D20" s="20" t="n">
        <v>2</v>
      </c>
      <c r="E20" s="28"/>
      <c r="F20" s="20"/>
      <c r="G20" s="20"/>
      <c r="H20" s="19" t="s">
        <v>65</v>
      </c>
      <c r="I20" s="26"/>
    </row>
    <row r="21" s="1" customFormat="true" ht="14.4" hidden="false" customHeight="false" outlineLevel="0" collapsed="false">
      <c r="A21" s="24" t="n">
        <v>2</v>
      </c>
      <c r="B21" s="19" t="s">
        <v>66</v>
      </c>
      <c r="C21" s="20" t="n">
        <v>1</v>
      </c>
      <c r="D21" s="20"/>
      <c r="E21" s="28"/>
      <c r="F21" s="20"/>
      <c r="G21" s="21" t="s">
        <v>67</v>
      </c>
      <c r="H21" s="19" t="s">
        <v>68</v>
      </c>
      <c r="I21" s="26" t="n">
        <v>1</v>
      </c>
    </row>
    <row r="22" s="1" customFormat="true" ht="13.8" hidden="false" customHeight="false" outlineLevel="0" collapsed="false">
      <c r="A22" s="24"/>
      <c r="B22" s="19" t="s">
        <v>69</v>
      </c>
      <c r="C22" s="20"/>
      <c r="D22" s="20"/>
      <c r="E22" s="28"/>
      <c r="F22" s="20"/>
      <c r="G22" s="20" t="n">
        <v>4</v>
      </c>
      <c r="H22" s="19" t="s">
        <v>70</v>
      </c>
      <c r="I22" s="26"/>
    </row>
    <row r="23" s="1" customFormat="true" ht="14.4" hidden="false" customHeight="false" outlineLevel="0" collapsed="false">
      <c r="A23" s="18" t="s">
        <v>71</v>
      </c>
      <c r="B23" s="19" t="s">
        <v>72</v>
      </c>
      <c r="C23" s="20"/>
      <c r="D23" s="20"/>
      <c r="E23" s="28"/>
      <c r="F23" s="20"/>
      <c r="G23" s="20"/>
      <c r="H23" s="19" t="s">
        <v>73</v>
      </c>
      <c r="I23" s="26"/>
    </row>
    <row r="24" s="1" customFormat="true" ht="14.4" hidden="false" customHeight="false" outlineLevel="0" collapsed="false">
      <c r="A24" s="24" t="n">
        <v>3</v>
      </c>
      <c r="B24" s="19" t="s">
        <v>74</v>
      </c>
      <c r="C24" s="20"/>
      <c r="D24" s="21" t="s">
        <v>75</v>
      </c>
      <c r="E24" s="19" t="s">
        <v>76</v>
      </c>
      <c r="F24" s="20"/>
      <c r="G24" s="20"/>
      <c r="H24" s="19" t="s">
        <v>77</v>
      </c>
      <c r="I24" s="26" t="n">
        <v>1</v>
      </c>
    </row>
    <row r="25" s="1" customFormat="true" ht="14.4" hidden="false" customHeight="false" outlineLevel="0" collapsed="false">
      <c r="A25" s="24"/>
      <c r="B25" s="19" t="s">
        <v>78</v>
      </c>
      <c r="C25" s="20"/>
      <c r="D25" s="20" t="n">
        <v>3</v>
      </c>
      <c r="E25" s="19" t="s">
        <v>79</v>
      </c>
      <c r="F25" s="20"/>
      <c r="G25" s="21" t="s">
        <v>80</v>
      </c>
      <c r="H25" s="19" t="s">
        <v>81</v>
      </c>
      <c r="I25" s="26"/>
    </row>
    <row r="26" s="1" customFormat="true" ht="14.4" hidden="false" customHeight="false" outlineLevel="0" collapsed="false">
      <c r="A26" s="24"/>
      <c r="B26" s="19" t="s">
        <v>82</v>
      </c>
      <c r="C26" s="20"/>
      <c r="D26" s="20"/>
      <c r="E26" s="19" t="s">
        <v>83</v>
      </c>
      <c r="F26" s="20"/>
      <c r="G26" s="20" t="n">
        <v>4</v>
      </c>
      <c r="H26" s="19" t="s">
        <v>84</v>
      </c>
      <c r="I26" s="26" t="n">
        <v>1</v>
      </c>
    </row>
    <row r="27" s="1" customFormat="true" ht="14.4" hidden="false" customHeight="false" outlineLevel="0" collapsed="false">
      <c r="A27" s="24"/>
      <c r="B27" s="19" t="s">
        <v>85</v>
      </c>
      <c r="C27" s="20"/>
      <c r="D27" s="21" t="s">
        <v>86</v>
      </c>
      <c r="E27" s="19" t="s">
        <v>87</v>
      </c>
      <c r="F27" s="20"/>
      <c r="G27" s="20"/>
      <c r="H27" s="19" t="s">
        <v>53</v>
      </c>
      <c r="I27" s="26"/>
    </row>
    <row r="28" s="1" customFormat="true" ht="14.4" hidden="false" customHeight="false" outlineLevel="0" collapsed="false">
      <c r="A28" s="24"/>
      <c r="B28" s="19" t="s">
        <v>88</v>
      </c>
      <c r="C28" s="20"/>
      <c r="D28" s="30" t="n">
        <v>2</v>
      </c>
      <c r="E28" s="19" t="s">
        <v>89</v>
      </c>
      <c r="F28" s="20" t="n">
        <v>1</v>
      </c>
      <c r="G28" s="20"/>
      <c r="H28" s="19" t="s">
        <v>90</v>
      </c>
      <c r="I28" s="26"/>
    </row>
    <row r="29" s="1" customFormat="true" ht="13.8" hidden="false" customHeight="false" outlineLevel="0" collapsed="false">
      <c r="A29" s="24"/>
      <c r="B29" s="19" t="s">
        <v>91</v>
      </c>
      <c r="C29" s="20"/>
      <c r="D29" s="30"/>
      <c r="E29" s="19" t="s">
        <v>92</v>
      </c>
      <c r="F29" s="20"/>
      <c r="G29" s="21" t="s">
        <v>93</v>
      </c>
      <c r="H29" s="19" t="s">
        <v>94</v>
      </c>
      <c r="I29" s="26"/>
    </row>
    <row r="30" s="1" customFormat="true" ht="14.4" hidden="false" customHeight="false" outlineLevel="0" collapsed="false">
      <c r="A30" s="24"/>
      <c r="B30" s="19" t="s">
        <v>95</v>
      </c>
      <c r="C30" s="20" t="n">
        <v>1</v>
      </c>
      <c r="D30" s="30"/>
      <c r="E30" s="19" t="s">
        <v>96</v>
      </c>
      <c r="F30" s="20"/>
      <c r="G30" s="20" t="n">
        <v>4</v>
      </c>
      <c r="H30" s="19" t="s">
        <v>97</v>
      </c>
      <c r="I30" s="26" t="n">
        <v>1</v>
      </c>
    </row>
    <row r="31" s="1" customFormat="true" ht="14.4" hidden="false" customHeight="false" outlineLevel="0" collapsed="false">
      <c r="A31" s="24"/>
      <c r="B31" s="19" t="s">
        <v>98</v>
      </c>
      <c r="C31" s="20"/>
      <c r="D31" s="30"/>
      <c r="E31" s="19" t="s">
        <v>99</v>
      </c>
      <c r="F31" s="20"/>
      <c r="G31" s="21" t="s">
        <v>100</v>
      </c>
      <c r="H31" s="19" t="s">
        <v>101</v>
      </c>
      <c r="I31" s="26"/>
    </row>
    <row r="32" s="1" customFormat="true" ht="14.4" hidden="false" customHeight="false" outlineLevel="0" collapsed="false">
      <c r="A32" s="18" t="s">
        <v>102</v>
      </c>
      <c r="B32" s="19" t="s">
        <v>103</v>
      </c>
      <c r="C32" s="20"/>
      <c r="D32" s="30"/>
      <c r="E32" s="19" t="s">
        <v>104</v>
      </c>
      <c r="F32" s="20"/>
      <c r="G32" s="30" t="n">
        <v>2</v>
      </c>
      <c r="H32" s="19" t="s">
        <v>105</v>
      </c>
      <c r="I32" s="26"/>
    </row>
    <row r="33" s="1" customFormat="true" ht="15" hidden="false" customHeight="false" outlineLevel="0" collapsed="false">
      <c r="A33" s="31" t="n">
        <v>3</v>
      </c>
      <c r="B33" s="32" t="s">
        <v>106</v>
      </c>
      <c r="C33" s="30"/>
      <c r="D33" s="30"/>
      <c r="E33" s="32" t="s">
        <v>107</v>
      </c>
      <c r="F33" s="30"/>
      <c r="G33" s="30"/>
      <c r="H33" s="32" t="s">
        <v>108</v>
      </c>
      <c r="I33" s="33"/>
    </row>
    <row r="34" s="1" customFormat="true" ht="15" hidden="false" customHeight="false" outlineLevel="0" collapsed="false">
      <c r="A34" s="34" t="s">
        <v>109</v>
      </c>
      <c r="B34" s="34"/>
      <c r="C34" s="34"/>
      <c r="D34" s="34"/>
      <c r="E34" s="34"/>
      <c r="F34" s="35" t="s">
        <v>110</v>
      </c>
      <c r="G34" s="35"/>
      <c r="H34" s="36" t="n">
        <v>1</v>
      </c>
      <c r="I34" s="36"/>
    </row>
    <row r="35" s="1" customFormat="true" ht="13.8" hidden="false" customHeight="false" outlineLevel="0" collapsed="false">
      <c r="A35" s="37" t="s">
        <v>111</v>
      </c>
      <c r="B35" s="38" t="s">
        <v>112</v>
      </c>
      <c r="C35" s="38"/>
      <c r="D35" s="39" t="s">
        <v>113</v>
      </c>
      <c r="E35" s="40" t="s">
        <v>114</v>
      </c>
      <c r="F35" s="3" t="s">
        <v>115</v>
      </c>
      <c r="G35" s="3"/>
      <c r="H35" s="41" t="s">
        <v>116</v>
      </c>
      <c r="I35" s="41"/>
    </row>
    <row r="36" s="1" customFormat="true" ht="15" hidden="false" customHeight="true" outlineLevel="0" collapsed="false">
      <c r="A36" s="42" t="s">
        <v>117</v>
      </c>
      <c r="B36" s="43" t="str">
        <f aca="false">IF(A36="","",VLOOKUP(A36,Liste!$A$29:$F$260,5,0))</f>
        <v>Allonge 1</v>
      </c>
      <c r="C36" s="43"/>
      <c r="D36" s="44" t="n">
        <f aca="false">IF(A36="","",VLOOKUP(A36,Liste!$A$29:$G$260,4,0))</f>
        <v>4</v>
      </c>
      <c r="E36" s="45" t="n">
        <f aca="false">IF(A36="","",VLOOKUP(A36,Liste!$A$29:$G$260,6,0))</f>
        <v>3</v>
      </c>
      <c r="F36" s="46" t="s">
        <v>118</v>
      </c>
      <c r="G36" s="46"/>
      <c r="H36" s="47" t="s">
        <v>119</v>
      </c>
      <c r="I36" s="47"/>
    </row>
    <row r="37" s="1" customFormat="true" ht="13.8" hidden="false" customHeight="false" outlineLevel="0" collapsed="false">
      <c r="A37" s="42"/>
      <c r="B37" s="43"/>
      <c r="C37" s="43"/>
      <c r="D37" s="44"/>
      <c r="E37" s="45" t="n">
        <f aca="false">IF(A36="","",VLOOKUP(A36,Liste!$A$29:$G$260,7,0))</f>
        <v>3</v>
      </c>
      <c r="F37" s="48" t="n">
        <f aca="false">G30+D17+G18</f>
        <v>9</v>
      </c>
      <c r="G37" s="48"/>
      <c r="H37" s="49" t="n">
        <f aca="false">A7+A15+G30-H46+(IF($A$36="",0,VLOOKUP($A$36,Liste!A29:H260,8,0)))+(IF($A$38="",0,VLOOKUP($A$38,Liste!A29:H260,8,0)))+(IF($A$40="",0,VLOOKUP($A$40,Liste!A29:H260,8,0)))+(IF($A$42="",0,VLOOKUP($A$42,Liste!A29:H260,8,0)))</f>
        <v>9</v>
      </c>
      <c r="I37" s="49"/>
    </row>
    <row r="38" s="1" customFormat="true" ht="13.8" hidden="false" customHeight="true" outlineLevel="0" collapsed="false">
      <c r="A38" s="42" t="s">
        <v>120</v>
      </c>
      <c r="B38" s="43" t="str">
        <f aca="false">IF(A38="","",VLOOKUP(A38,Liste!$A$29:$F$260,5,0))</f>
        <v>Défensive +1, Secondaire +1, Allonge 0</v>
      </c>
      <c r="C38" s="43"/>
      <c r="D38" s="44" t="n">
        <f aca="false">IF(A38="","",VLOOKUP(A38,Liste!$A$29:$G$260,4,0))</f>
        <v>1</v>
      </c>
      <c r="E38" s="45" t="n">
        <f aca="false">IF(A38="","",VLOOKUP(A38,Liste!$A$29:$G$260,6,0))</f>
        <v>3</v>
      </c>
      <c r="F38" s="48"/>
      <c r="G38" s="48"/>
      <c r="H38" s="49"/>
      <c r="I38" s="49"/>
    </row>
    <row r="39" s="1" customFormat="true" ht="13.8" hidden="false" customHeight="false" outlineLevel="0" collapsed="false">
      <c r="A39" s="42"/>
      <c r="B39" s="43"/>
      <c r="C39" s="43"/>
      <c r="D39" s="44"/>
      <c r="E39" s="45" t="n">
        <f aca="false">IF(A38="","",VLOOKUP(A38,Liste!$A$29:$G$260,7,0))</f>
        <v>3</v>
      </c>
      <c r="F39" s="8" t="s">
        <v>121</v>
      </c>
      <c r="G39" s="8"/>
      <c r="H39" s="50" t="s">
        <v>122</v>
      </c>
      <c r="I39" s="50"/>
    </row>
    <row r="40" s="1" customFormat="true" ht="13.8" hidden="false" customHeight="true" outlineLevel="0" collapsed="false">
      <c r="A40" s="42" t="s">
        <v>123</v>
      </c>
      <c r="B40" s="43" t="str">
        <f aca="false">IF(A40="","",VLOOKUP(A40,Liste!$A$29:$F$260,5,0))</f>
        <v>Portée Longue 100M, Deux Mains</v>
      </c>
      <c r="C40" s="43"/>
      <c r="D40" s="44" t="n">
        <f aca="false">IF(A40="","",VLOOKUP(A40,Liste!$A$29:$G$260,4,0))</f>
        <v>3</v>
      </c>
      <c r="E40" s="45" t="n">
        <f aca="false">IF(A40="","",VLOOKUP(A40,Liste!$A$29:$G$260,6,0))</f>
        <v>5</v>
      </c>
      <c r="F40" s="46" t="s">
        <v>124</v>
      </c>
      <c r="G40" s="46"/>
      <c r="H40" s="51" t="s">
        <v>125</v>
      </c>
      <c r="I40" s="51"/>
    </row>
    <row r="41" s="1" customFormat="true" ht="13.8" hidden="false" customHeight="false" outlineLevel="0" collapsed="false">
      <c r="A41" s="42"/>
      <c r="B41" s="43"/>
      <c r="C41" s="43"/>
      <c r="D41" s="44"/>
      <c r="E41" s="45" t="n">
        <f aca="false">IF(A40="","",VLOOKUP(A40,Liste!$A$29:$G$260,7,0))</f>
        <v>4</v>
      </c>
      <c r="F41" s="52" t="n">
        <f aca="false">G32*3</f>
        <v>6</v>
      </c>
      <c r="G41" s="52"/>
      <c r="H41" s="53" t="n">
        <f aca="false">D15*3</f>
        <v>9</v>
      </c>
      <c r="I41" s="53"/>
    </row>
    <row r="42" s="1" customFormat="true" ht="13.8" hidden="false" customHeight="true" outlineLevel="0" collapsed="false">
      <c r="A42" s="54" t="s">
        <v>126</v>
      </c>
      <c r="B42" s="55" t="str">
        <f aca="false">IF(A42="","",VLOOKUP(A42,Liste!$A$29:$F$260,5,0))</f>
        <v>Empalement, Puissante, Lente, Deux Mains, Allonge 3</v>
      </c>
      <c r="C42" s="55"/>
      <c r="D42" s="56" t="n">
        <f aca="false">IF(A42="","",VLOOKUP(A42,Liste!$A$29:$G$260,4,0))</f>
        <v>4</v>
      </c>
      <c r="E42" s="45" t="n">
        <f aca="false">IF(A42="","",VLOOKUP(A42,Liste!$A$29:$G$260,6,0))</f>
        <v>4</v>
      </c>
      <c r="F42" s="52"/>
      <c r="G42" s="52"/>
      <c r="H42" s="53"/>
      <c r="I42" s="53"/>
    </row>
    <row r="43" s="1" customFormat="true" ht="13.8" hidden="false" customHeight="false" outlineLevel="0" collapsed="false">
      <c r="A43" s="54"/>
      <c r="B43" s="55"/>
      <c r="C43" s="55"/>
      <c r="D43" s="56"/>
      <c r="E43" s="57" t="n">
        <f aca="false">IF(A42="","",VLOOKUP(A42,Liste!$A$29:$G$260,7,0))</f>
        <v>3</v>
      </c>
      <c r="F43" s="34" t="s">
        <v>127</v>
      </c>
      <c r="G43" s="34"/>
      <c r="H43" s="34"/>
      <c r="I43" s="34"/>
    </row>
    <row r="44" s="1" customFormat="true" ht="14.4" hidden="false" customHeight="false" outlineLevel="0" collapsed="false">
      <c r="A44" s="3" t="s">
        <v>128</v>
      </c>
      <c r="B44" s="5" t="s">
        <v>113</v>
      </c>
      <c r="C44" s="5"/>
      <c r="D44" s="5" t="s">
        <v>129</v>
      </c>
      <c r="E44" s="58" t="s">
        <v>130</v>
      </c>
      <c r="F44" s="59" t="s">
        <v>131</v>
      </c>
      <c r="G44" s="59"/>
      <c r="H44" s="59"/>
      <c r="I44" s="59"/>
    </row>
    <row r="45" s="1" customFormat="true" ht="14.4" hidden="false" customHeight="false" outlineLevel="0" collapsed="false">
      <c r="A45" s="3"/>
      <c r="B45" s="5"/>
      <c r="C45" s="5"/>
      <c r="D45" s="5"/>
      <c r="E45" s="60" t="s">
        <v>130</v>
      </c>
      <c r="F45" s="8" t="s">
        <v>132</v>
      </c>
      <c r="G45" s="8"/>
      <c r="H45" s="50" t="s">
        <v>133</v>
      </c>
      <c r="I45" s="50"/>
    </row>
    <row r="46" s="1" customFormat="true" ht="14.4" hidden="false" customHeight="false" outlineLevel="0" collapsed="false">
      <c r="A46" s="61" t="s">
        <v>130</v>
      </c>
      <c r="B46" s="62" t="s">
        <v>134</v>
      </c>
      <c r="C46" s="62"/>
      <c r="D46" s="14" t="s">
        <v>45</v>
      </c>
      <c r="E46" s="60" t="s">
        <v>130</v>
      </c>
      <c r="F46" s="52" t="n">
        <f aca="false">IF(F44="","",VLOOKUP(F44,Liste!A12:D27,2,0))</f>
        <v>3</v>
      </c>
      <c r="G46" s="52"/>
      <c r="H46" s="63" t="n">
        <f aca="false">IF(F44="","",VLOOKUP(F44,Liste!A12:D27,3,0))</f>
        <v>2</v>
      </c>
      <c r="I46" s="63"/>
    </row>
    <row r="47" s="1" customFormat="true" ht="15" hidden="false" customHeight="false" outlineLevel="0" collapsed="false">
      <c r="A47" s="64" t="s">
        <v>130</v>
      </c>
      <c r="B47" s="65" t="s">
        <v>134</v>
      </c>
      <c r="C47" s="65"/>
      <c r="D47" s="14"/>
      <c r="E47" s="66" t="s">
        <v>130</v>
      </c>
      <c r="F47" s="52"/>
      <c r="G47" s="52"/>
      <c r="H47" s="63"/>
      <c r="I47" s="63"/>
    </row>
    <row r="48" customFormat="false" ht="15" hidden="false" customHeight="true" outlineLevel="0" collapsed="false">
      <c r="A48" s="67" t="s">
        <v>86</v>
      </c>
      <c r="B48" s="68" t="s">
        <v>135</v>
      </c>
      <c r="C48" s="68" t="s">
        <v>136</v>
      </c>
      <c r="D48" s="39" t="s">
        <v>113</v>
      </c>
      <c r="E48" s="67" t="s">
        <v>31</v>
      </c>
      <c r="F48" s="68" t="s">
        <v>136</v>
      </c>
      <c r="G48" s="69" t="s">
        <v>113</v>
      </c>
      <c r="H48" s="70" t="s">
        <v>137</v>
      </c>
      <c r="I48" s="71" t="n">
        <f aca="false">$A$7+$C$10</f>
        <v>3</v>
      </c>
    </row>
    <row r="49" customFormat="false" ht="14.4" hidden="false" customHeight="false" outlineLevel="0" collapsed="false">
      <c r="A49" s="72" t="s">
        <v>104</v>
      </c>
      <c r="B49" s="73" t="n">
        <f aca="false">$D$28+$F$32</f>
        <v>2</v>
      </c>
      <c r="C49" s="74" t="n">
        <f aca="false">IF($D$28="","",$D$28)</f>
        <v>2</v>
      </c>
      <c r="D49" s="75" t="n">
        <f aca="false">$G$30</f>
        <v>4</v>
      </c>
      <c r="E49" s="76" t="n">
        <f aca="false">$D$11+$F$10</f>
        <v>2</v>
      </c>
      <c r="F49" s="74" t="n">
        <f aca="false">$D$11</f>
        <v>2</v>
      </c>
      <c r="G49" s="77" t="n">
        <f aca="false">$G$30</f>
        <v>4</v>
      </c>
      <c r="H49" s="70"/>
      <c r="I49" s="49" t="n">
        <f aca="false">$A$7</f>
        <v>3</v>
      </c>
    </row>
    <row r="50" customFormat="false" ht="15.75" hidden="false" customHeight="true" outlineLevel="0" collapsed="false">
      <c r="A50" s="72" t="s">
        <v>96</v>
      </c>
      <c r="B50" s="73" t="n">
        <f aca="false">$D$28+$F$30</f>
        <v>2</v>
      </c>
      <c r="C50" s="74"/>
      <c r="D50" s="75" t="n">
        <f aca="false">$G$32</f>
        <v>2</v>
      </c>
      <c r="E50" s="76" t="n">
        <f aca="false">$D$11+$F$10</f>
        <v>2</v>
      </c>
      <c r="F50" s="74"/>
      <c r="G50" s="77" t="n">
        <f aca="false">$G$32</f>
        <v>2</v>
      </c>
      <c r="H50" s="78" t="s">
        <v>138</v>
      </c>
      <c r="I50" s="49" t="n">
        <f aca="false">$G$18+$I$19</f>
        <v>2</v>
      </c>
    </row>
    <row r="51" customFormat="false" ht="14.4" hidden="false" customHeight="false" outlineLevel="0" collapsed="false">
      <c r="A51" s="72" t="s">
        <v>89</v>
      </c>
      <c r="B51" s="73" t="n">
        <f aca="false">$D$28+$F$28</f>
        <v>3</v>
      </c>
      <c r="C51" s="74"/>
      <c r="D51" s="75"/>
      <c r="E51" s="76" t="n">
        <f aca="false">$D$11+$F$11</f>
        <v>2</v>
      </c>
      <c r="F51" s="74"/>
      <c r="G51" s="77"/>
      <c r="H51" s="78"/>
      <c r="I51" s="49" t="n">
        <f aca="false">$G$18</f>
        <v>2</v>
      </c>
    </row>
    <row r="52" customFormat="false" ht="15" hidden="false" customHeight="true" outlineLevel="0" collapsed="false">
      <c r="A52" s="72" t="s">
        <v>87</v>
      </c>
      <c r="B52" s="73" t="n">
        <f aca="false">$D$28+$F$27</f>
        <v>2</v>
      </c>
      <c r="C52" s="74"/>
      <c r="D52" s="75" t="n">
        <f aca="false">$D$28</f>
        <v>2</v>
      </c>
      <c r="E52" s="76" t="n">
        <f aca="false">$D$11+$F$11</f>
        <v>2</v>
      </c>
      <c r="F52" s="74"/>
      <c r="G52" s="77" t="n">
        <f aca="false">$D$28</f>
        <v>2</v>
      </c>
      <c r="H52" s="8" t="s">
        <v>139</v>
      </c>
      <c r="I52" s="49" t="n">
        <f aca="false">4+ROUNDDOWN(($C$14/2), 0)-(ROUNDDOWN(((VLOOKUP($F$44,Liste!$A$12:$D$27,4,0))+(IF($A$36="",0,VLOOKUP($A$36,Liste!$A$30:$I$260,9,0)))+(IF($A$38="",0,VLOOKUP($A$38,Liste!$A$30:$I$260,9,0)))+(IF($A$40="",0,VLOOKUP($A$40,Liste!$A$30:$I$260,9,0)))+IF($A$42="",0,VLOOKUP($A$42,Liste!$A$30:$I$260,9,0)))/2,0))</f>
        <v>4</v>
      </c>
    </row>
    <row r="53" customFormat="false" ht="14.4" hidden="false" customHeight="false" outlineLevel="0" collapsed="false">
      <c r="A53" s="72" t="s">
        <v>107</v>
      </c>
      <c r="B53" s="73" t="n">
        <f aca="false">$D$28+$F$33</f>
        <v>2</v>
      </c>
      <c r="C53" s="74"/>
      <c r="D53" s="75"/>
      <c r="E53" s="76" t="n">
        <f aca="false">$D$11+$F$10</f>
        <v>2</v>
      </c>
      <c r="F53" s="74"/>
      <c r="G53" s="77"/>
      <c r="H53" s="79" t="s">
        <v>140</v>
      </c>
      <c r="I53" s="49" t="n">
        <f aca="false">I52*4</f>
        <v>16</v>
      </c>
    </row>
    <row r="54" customFormat="false" ht="14.4" hidden="false" customHeight="false" outlineLevel="0" collapsed="false">
      <c r="A54" s="72" t="s">
        <v>92</v>
      </c>
      <c r="B54" s="73" t="n">
        <f aca="false">$D$28+$F$29</f>
        <v>2</v>
      </c>
      <c r="C54" s="74"/>
      <c r="D54" s="80" t="n">
        <f aca="false">$D$17</f>
        <v>3</v>
      </c>
      <c r="E54" s="76" t="n">
        <f aca="false">$D$11+$F$10</f>
        <v>2</v>
      </c>
      <c r="F54" s="74"/>
      <c r="G54" s="81" t="n">
        <f aca="false">$D$17</f>
        <v>3</v>
      </c>
      <c r="H54" s="8" t="s">
        <v>141</v>
      </c>
      <c r="I54" s="26"/>
    </row>
    <row r="55" customFormat="false" ht="15" hidden="false" customHeight="false" outlineLevel="0" collapsed="false">
      <c r="A55" s="82" t="s">
        <v>99</v>
      </c>
      <c r="B55" s="74" t="n">
        <f aca="false">$D$28+$F$31</f>
        <v>2</v>
      </c>
      <c r="C55" s="74"/>
      <c r="D55" s="80"/>
      <c r="E55" s="83" t="n">
        <f aca="false">$D$11+$F$10</f>
        <v>2</v>
      </c>
      <c r="F55" s="74"/>
      <c r="G55" s="81"/>
      <c r="H55" s="84" t="s">
        <v>142</v>
      </c>
      <c r="I55" s="85"/>
    </row>
  </sheetData>
  <mergeCells count="68">
    <mergeCell ref="G1:I13"/>
    <mergeCell ref="A5:F5"/>
    <mergeCell ref="A7:A10"/>
    <mergeCell ref="D7:D9"/>
    <mergeCell ref="D11:D13"/>
    <mergeCell ref="A12:A13"/>
    <mergeCell ref="A15:A19"/>
    <mergeCell ref="G15:G16"/>
    <mergeCell ref="D17:D18"/>
    <mergeCell ref="G18:G20"/>
    <mergeCell ref="D20:D23"/>
    <mergeCell ref="A21:A22"/>
    <mergeCell ref="G22:G24"/>
    <mergeCell ref="A24:A31"/>
    <mergeCell ref="D25:D26"/>
    <mergeCell ref="G26:G28"/>
    <mergeCell ref="D28:D33"/>
    <mergeCell ref="G32:G33"/>
    <mergeCell ref="A34:E34"/>
    <mergeCell ref="F34:G34"/>
    <mergeCell ref="H34:I34"/>
    <mergeCell ref="B35:C35"/>
    <mergeCell ref="F35:G35"/>
    <mergeCell ref="H35:I35"/>
    <mergeCell ref="A36:A37"/>
    <mergeCell ref="B36:C37"/>
    <mergeCell ref="D36:D37"/>
    <mergeCell ref="F36:G36"/>
    <mergeCell ref="H36:I36"/>
    <mergeCell ref="F37:G38"/>
    <mergeCell ref="H37:I38"/>
    <mergeCell ref="A38:A39"/>
    <mergeCell ref="B38:C39"/>
    <mergeCell ref="D38:D39"/>
    <mergeCell ref="F39:G39"/>
    <mergeCell ref="H39:I39"/>
    <mergeCell ref="A40:A41"/>
    <mergeCell ref="B40:C41"/>
    <mergeCell ref="D40:D41"/>
    <mergeCell ref="F40:G40"/>
    <mergeCell ref="H40:I40"/>
    <mergeCell ref="F41:G42"/>
    <mergeCell ref="H41:I42"/>
    <mergeCell ref="A42:A43"/>
    <mergeCell ref="B42:C43"/>
    <mergeCell ref="D42:D43"/>
    <mergeCell ref="F43:I43"/>
    <mergeCell ref="A44:A45"/>
    <mergeCell ref="B44:C45"/>
    <mergeCell ref="D44:D45"/>
    <mergeCell ref="F44:I44"/>
    <mergeCell ref="F45:G45"/>
    <mergeCell ref="H45:I45"/>
    <mergeCell ref="B46:C46"/>
    <mergeCell ref="D46:D47"/>
    <mergeCell ref="F46:G47"/>
    <mergeCell ref="H46:I47"/>
    <mergeCell ref="B47:C47"/>
    <mergeCell ref="H48:H49"/>
    <mergeCell ref="C49:C55"/>
    <mergeCell ref="F49:F55"/>
    <mergeCell ref="D50:D51"/>
    <mergeCell ref="G50:G51"/>
    <mergeCell ref="H50:H51"/>
    <mergeCell ref="D52:D53"/>
    <mergeCell ref="G52:G53"/>
    <mergeCell ref="D54:D55"/>
    <mergeCell ref="G54:G55"/>
  </mergeCells>
  <dataValidations count="24">
    <dataValidation allowBlank="true" operator="between" showDropDown="false" showErrorMessage="true" showInputMessage="true" sqref="A7:A10 D7:D9 D11:D13 A12:A13 A15:A19 D15 G15:G16 D17:D18 G18:G20 F19:F23 D20:D23 A21:A22 G22:G24 A24:A31 D25:D26 G26:G28 D28:D33 G30 G32:G33 A33" type="list">
      <formula1>Compétence</formula1>
      <formula2>0</formula2>
    </dataValidation>
    <dataValidation allowBlank="true" operator="between" showDropDown="false" showErrorMessage="true" showInputMessage="true" sqref="F44:I44" type="list">
      <formula1>Armure</formula1>
      <formula2>0</formula2>
    </dataValidation>
    <dataValidation allowBlank="true" operator="between" showDropDown="false" showErrorMessage="true" showInputMessage="true" sqref="C6:C10" type="list">
      <formula1>OFFSET(Liste!$A$2,,,$A$7+1)</formula1>
      <formula2>0</formula2>
    </dataValidation>
    <dataValidation allowBlank="true" operator="between" showDropDown="false" showErrorMessage="true" showInputMessage="true" sqref="C11:C13" type="list">
      <formula1>OFFSET(Liste!$A$2,,,$A$12+1)</formula1>
      <formula2>0</formula2>
    </dataValidation>
    <dataValidation allowBlank="true" operator="between" showDropDown="false" showErrorMessage="true" showInputMessage="true" sqref="C14:C19" type="list">
      <formula1>OFFSET(Liste!$A$2,,,$A$15+1)</formula1>
      <formula2>0</formula2>
    </dataValidation>
    <dataValidation allowBlank="true" operator="between" showDropDown="false" showErrorMessage="true" showInputMessage="true" sqref="C20:C22" type="list">
      <formula1>OFFSET(Liste!$A$2,,,$A$21+1)</formula1>
      <formula2>0</formula2>
    </dataValidation>
    <dataValidation allowBlank="true" operator="between" showDropDown="false" showErrorMessage="true" showInputMessage="true" sqref="C23:C31" type="list">
      <formula1>OFFSET(Liste!$A$2,,,$A$24+1)</formula1>
      <formula2>0</formula2>
    </dataValidation>
    <dataValidation allowBlank="true" operator="between" showDropDown="false" showErrorMessage="true" showInputMessage="true" sqref="C32:C33" type="list">
      <formula1>OFFSET(Liste!$A$2,,,$A$33+1)</formula1>
      <formula2>0</formula2>
    </dataValidation>
    <dataValidation allowBlank="true" operator="between" showDropDown="false" showErrorMessage="true" showInputMessage="true" sqref="F6:F9" type="list">
      <formula1>OFFSET(Liste!$A$2,,,$D$7+1)</formula1>
      <formula2>0</formula2>
    </dataValidation>
    <dataValidation allowBlank="true" operator="between" showDropDown="false" showErrorMessage="true" showInputMessage="true" sqref="F12:F13" type="list">
      <formula1>OFFSET(Liste!$A$2,,,$D$11+1)</formula1>
      <formula2>0</formula2>
    </dataValidation>
    <dataValidation allowBlank="true" operator="between" showDropDown="false" showErrorMessage="true" showInputMessage="true" sqref="F14:F15" type="list">
      <formula1>OFFSET(Liste!$A$2,,,$D$15+1)</formula1>
      <formula2>0</formula2>
    </dataValidation>
    <dataValidation allowBlank="true" operator="between" showDropDown="false" showErrorMessage="true" showInputMessage="true" sqref="F16:F18" type="list">
      <formula1>OFFSET(Liste!$A$2,,,$D$17+1)</formula1>
      <formula2>0</formula2>
    </dataValidation>
    <dataValidation allowBlank="true" operator="between" showDropDown="false" showErrorMessage="true" showInputMessage="true" sqref="F24:F26" type="list">
      <formula1>OFFSET(Liste!$A$2,,,$D$25+1)</formula1>
      <formula2>0</formula2>
    </dataValidation>
    <dataValidation allowBlank="true" operator="between" showDropDown="false" showErrorMessage="true" showInputMessage="true" sqref="F27:F33" type="list">
      <formula1>OFFSET(Liste!$A$2,,,$D$28+1)</formula1>
      <formula2>0</formula2>
    </dataValidation>
    <dataValidation allowBlank="true" operator="between" showDropDown="false" showErrorMessage="true" showInputMessage="true" sqref="I14:I16" type="list">
      <formula1>OFFSET(Liste!$A$2,,,$G$15+1)</formula1>
      <formula2>0</formula2>
    </dataValidation>
    <dataValidation allowBlank="true" operator="between" showDropDown="false" showErrorMessage="true" showInputMessage="true" sqref="I17:I20" type="list">
      <formula1>OFFSET(Liste!$A$2,,,$G$18+1)</formula1>
      <formula2>0</formula2>
    </dataValidation>
    <dataValidation allowBlank="true" operator="between" showDropDown="false" showErrorMessage="true" showInputMessage="true" sqref="I21:I24" type="list">
      <formula1>OFFSET(Liste!$A$2,,,$G$22+1)</formula1>
      <formula2>0</formula2>
    </dataValidation>
    <dataValidation allowBlank="true" operator="between" showDropDown="false" showErrorMessage="true" showInputMessage="true" sqref="I25:I28" type="list">
      <formula1>OFFSET(Liste!$A$2,,,$G$26+1)</formula1>
      <formula2>0</formula2>
    </dataValidation>
    <dataValidation allowBlank="true" operator="between" showDropDown="false" showErrorMessage="true" showInputMessage="true" sqref="I29:I30" type="list">
      <formula1>OFFSET(Liste!$A$2,,,$G$30+1)</formula1>
      <formula2>0</formula2>
    </dataValidation>
    <dataValidation allowBlank="true" operator="between" showDropDown="false" showErrorMessage="true" showInputMessage="true" sqref="I31:I33" type="list">
      <formula1>OFFSET(Liste!$A$2,,,$G$32+1)</formula1>
      <formula2>0</formula2>
    </dataValidation>
    <dataValidation allowBlank="true" operator="between" showDropDown="false" showErrorMessage="true" showInputMessage="true" sqref="H34:I34" type="list">
      <formula1>Liste!$A$2:$A$10</formula1>
      <formula2>0</formula2>
    </dataValidation>
    <dataValidation allowBlank="true" operator="between" showDropDown="false" showErrorMessage="true" showInputMessage="true" sqref="A36:A43" type="list">
      <formula1>Liste!$A$30:$A$260</formula1>
      <formula2>0</formula2>
    </dataValidation>
    <dataValidation allowBlank="true" operator="between" showDropDown="false" showErrorMessage="true" showInputMessage="true" sqref="F11" type="list">
      <formula1>OFFSET(Liste!$A$2,,,$D$11+1)</formula1>
      <formula2>0</formula2>
    </dataValidation>
    <dataValidation allowBlank="true" operator="between" showDropDown="false" showErrorMessage="true" showInputMessage="true" sqref="F10" type="list">
      <formula1>OFFSET(Liste!$A$2,,,$D$11+1)</formula1>
      <formula2>0</formula2>
    </dataValidation>
  </dataValidations>
  <printOptions headings="false" gridLines="false" gridLinesSet="true" horizontalCentered="true" verticalCentered="true"/>
  <pageMargins left="0.236111111111111" right="0.236111111111111" top="0.236111111111111" bottom="0.23611111111111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5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4.4" zeroHeight="false" outlineLevelRow="0" outlineLevelCol="0"/>
  <cols>
    <col collapsed="false" customWidth="true" hidden="false" outlineLevel="0" max="1" min="1" style="0" width="32.66"/>
    <col collapsed="false" customWidth="false" hidden="false" outlineLevel="0" max="1025" min="2" style="0" width="11.45"/>
  </cols>
  <sheetData>
    <row r="1" customFormat="false" ht="15" hidden="false" customHeight="false" outlineLevel="0" collapsed="false">
      <c r="A1" s="86" t="s">
        <v>143</v>
      </c>
      <c r="B1" s="86"/>
      <c r="C1" s="86"/>
      <c r="D1" s="86"/>
      <c r="E1" s="86"/>
      <c r="F1" s="87" t="s">
        <v>144</v>
      </c>
      <c r="G1" s="87"/>
    </row>
    <row r="2" customFormat="false" ht="14.4" hidden="false" customHeight="false" outlineLevel="0" collapsed="false">
      <c r="A2" s="88" t="s">
        <v>111</v>
      </c>
      <c r="B2" s="89" t="s">
        <v>112</v>
      </c>
      <c r="C2" s="89"/>
      <c r="D2" s="89" t="s">
        <v>113</v>
      </c>
      <c r="E2" s="90" t="s">
        <v>114</v>
      </c>
      <c r="F2" s="91" t="s">
        <v>145</v>
      </c>
      <c r="G2" s="91"/>
    </row>
    <row r="3" customFormat="false" ht="14.4" hidden="false" customHeight="false" outlineLevel="0" collapsed="false">
      <c r="A3" s="92"/>
      <c r="B3" s="93" t="str">
        <f aca="false">IF(A3="","",VLOOKUP(A3,Liste!$A$29:$F$260,5,0))</f>
        <v/>
      </c>
      <c r="C3" s="93"/>
      <c r="D3" s="44" t="str">
        <f aca="false">IF(A3="","",VLOOKUP(A3,Liste!$A$29:$G$260,4,0))</f>
        <v/>
      </c>
      <c r="E3" s="94" t="str">
        <f aca="false">IF(A3="","",VLOOKUP(A3,Liste!$A$29:$G$260,6,0))</f>
        <v/>
      </c>
      <c r="F3" s="91" t="s">
        <v>146</v>
      </c>
      <c r="G3" s="91"/>
    </row>
    <row r="4" customFormat="false" ht="14.4" hidden="false" customHeight="false" outlineLevel="0" collapsed="false">
      <c r="A4" s="92"/>
      <c r="B4" s="93"/>
      <c r="C4" s="93"/>
      <c r="D4" s="44"/>
      <c r="E4" s="94" t="str">
        <f aca="false">IF(A3="","",VLOOKUP(A3,Liste!$A$29:$G$260,7,0))</f>
        <v/>
      </c>
      <c r="F4" s="91" t="s">
        <v>120</v>
      </c>
      <c r="G4" s="91"/>
    </row>
    <row r="5" customFormat="false" ht="14.4" hidden="false" customHeight="false" outlineLevel="0" collapsed="false">
      <c r="A5" s="92"/>
      <c r="B5" s="93" t="str">
        <f aca="false">IF(A5="","",VLOOKUP(A5,Liste!$A$29:$F$260,5,0))</f>
        <v/>
      </c>
      <c r="C5" s="93"/>
      <c r="D5" s="44" t="str">
        <f aca="false">IF(A5="","",VLOOKUP(A5,Liste!$A$29:$G$260,4,0))</f>
        <v/>
      </c>
      <c r="E5" s="94" t="str">
        <f aca="false">IF(A5="","",VLOOKUP(A5,Liste!$A$29:$G$260,6,0))</f>
        <v/>
      </c>
      <c r="F5" s="91" t="s">
        <v>147</v>
      </c>
      <c r="G5" s="91"/>
    </row>
    <row r="6" customFormat="false" ht="14.4" hidden="false" customHeight="false" outlineLevel="0" collapsed="false">
      <c r="A6" s="92"/>
      <c r="B6" s="93"/>
      <c r="C6" s="93"/>
      <c r="D6" s="44"/>
      <c r="E6" s="94" t="str">
        <f aca="false">IF(A5="","",VLOOKUP(A5,Liste!$A$29:$G$260,7,0))</f>
        <v/>
      </c>
      <c r="F6" s="91" t="s">
        <v>126</v>
      </c>
      <c r="G6" s="91"/>
    </row>
    <row r="7" customFormat="false" ht="14.4" hidden="false" customHeight="false" outlineLevel="0" collapsed="false">
      <c r="A7" s="92"/>
      <c r="B7" s="93" t="str">
        <f aca="false">IF(A7="","",VLOOKUP(A7,Liste!$A$29:$F$260,5,0))</f>
        <v/>
      </c>
      <c r="C7" s="93"/>
      <c r="D7" s="44" t="str">
        <f aca="false">IF(A7="","",VLOOKUP(A7,Liste!$A$29:$G$260,4,0))</f>
        <v/>
      </c>
      <c r="E7" s="94" t="str">
        <f aca="false">IF(A7="","",VLOOKUP(A7,Liste!$A$29:$G$260,6,0))</f>
        <v/>
      </c>
      <c r="F7" s="91"/>
      <c r="G7" s="91"/>
    </row>
    <row r="8" customFormat="false" ht="14.4" hidden="false" customHeight="false" outlineLevel="0" collapsed="false">
      <c r="A8" s="92"/>
      <c r="B8" s="93"/>
      <c r="C8" s="93"/>
      <c r="D8" s="44"/>
      <c r="E8" s="94" t="str">
        <f aca="false">IF(A7="","",VLOOKUP(A7,Liste!$A$29:$G$260,7,0))</f>
        <v/>
      </c>
      <c r="F8" s="91"/>
      <c r="G8" s="91"/>
    </row>
    <row r="9" customFormat="false" ht="14.4" hidden="false" customHeight="false" outlineLevel="0" collapsed="false">
      <c r="A9" s="92"/>
      <c r="B9" s="93" t="str">
        <f aca="false">IF(A9="","",VLOOKUP(A9,Liste!$A$29:$F$260,5,0))</f>
        <v/>
      </c>
      <c r="C9" s="93"/>
      <c r="D9" s="44" t="str">
        <f aca="false">IF(A9="","",VLOOKUP(A9,Liste!$A$29:$G$260,4,0))</f>
        <v/>
      </c>
      <c r="E9" s="94" t="str">
        <f aca="false">IF(A9="","",VLOOKUP(A9,Liste!$A$29:$G$260,6,0))</f>
        <v/>
      </c>
      <c r="F9" s="91"/>
      <c r="G9" s="91"/>
    </row>
    <row r="10" customFormat="false" ht="14.4" hidden="false" customHeight="false" outlineLevel="0" collapsed="false">
      <c r="A10" s="92"/>
      <c r="B10" s="93"/>
      <c r="C10" s="93"/>
      <c r="D10" s="44"/>
      <c r="E10" s="94" t="str">
        <f aca="false">IF(A9="","",VLOOKUP(A9,Liste!$A$29:$G$260,7,0))</f>
        <v/>
      </c>
      <c r="F10" s="91"/>
      <c r="G10" s="91"/>
    </row>
    <row r="11" customFormat="false" ht="14.4" hidden="false" customHeight="false" outlineLevel="0" collapsed="false">
      <c r="A11" s="92"/>
      <c r="B11" s="93" t="str">
        <f aca="false">IF(A11="","",VLOOKUP(A11,Liste!$A$29:$F$260,5,0))</f>
        <v/>
      </c>
      <c r="C11" s="93"/>
      <c r="D11" s="44" t="str">
        <f aca="false">IF(A11="","",VLOOKUP(A11,Liste!$A$29:$G$260,4,0))</f>
        <v/>
      </c>
      <c r="E11" s="94" t="str">
        <f aca="false">IF(A11="","",VLOOKUP(A11,Liste!$A$29:$G$260,6,0))</f>
        <v/>
      </c>
      <c r="F11" s="91"/>
      <c r="G11" s="91"/>
    </row>
    <row r="12" customFormat="false" ht="14.4" hidden="false" customHeight="false" outlineLevel="0" collapsed="false">
      <c r="A12" s="92"/>
      <c r="B12" s="93"/>
      <c r="C12" s="93"/>
      <c r="D12" s="44"/>
      <c r="E12" s="94" t="str">
        <f aca="false">IF(A11="","",VLOOKUP(A11,Liste!$A$29:$G$260,7,0))</f>
        <v/>
      </c>
      <c r="F12" s="91"/>
      <c r="G12" s="91"/>
    </row>
    <row r="13" customFormat="false" ht="14.4" hidden="false" customHeight="false" outlineLevel="0" collapsed="false">
      <c r="A13" s="95"/>
      <c r="B13" s="96" t="str">
        <f aca="false">IF(A13="","",VLOOKUP(A13,Liste!$A$29:$F$260,5,0))</f>
        <v/>
      </c>
      <c r="C13" s="96"/>
      <c r="D13" s="97" t="str">
        <f aca="false">IF(A13="","",VLOOKUP(A13,Liste!$A$29:$G$260,4,0))</f>
        <v/>
      </c>
      <c r="E13" s="94" t="str">
        <f aca="false">IF(A13="","",VLOOKUP(A13,Liste!$A$29:$G$260,6,0))</f>
        <v/>
      </c>
      <c r="F13" s="91"/>
      <c r="G13" s="91"/>
    </row>
    <row r="14" customFormat="false" ht="15" hidden="false" customHeight="false" outlineLevel="0" collapsed="false">
      <c r="A14" s="95"/>
      <c r="B14" s="96"/>
      <c r="C14" s="96"/>
      <c r="D14" s="97"/>
      <c r="E14" s="98" t="str">
        <f aca="false">IF(A13="","",VLOOKUP(A13,Liste!$A$29:$G$260,7,0))</f>
        <v/>
      </c>
      <c r="F14" s="91"/>
      <c r="G14" s="91"/>
    </row>
    <row r="15" customFormat="false" ht="14.4" hidden="false" customHeight="false" outlineLevel="0" collapsed="false">
      <c r="A15" s="99" t="s">
        <v>148</v>
      </c>
      <c r="B15" s="100" t="s">
        <v>149</v>
      </c>
      <c r="C15" s="100"/>
      <c r="D15" s="4"/>
      <c r="E15" s="101" t="n">
        <v>1</v>
      </c>
      <c r="F15" s="91"/>
      <c r="G15" s="91"/>
    </row>
    <row r="16" customFormat="false" ht="14.4" hidden="false" customHeight="false" outlineLevel="0" collapsed="false">
      <c r="A16" s="99"/>
      <c r="B16" s="102" t="s">
        <v>150</v>
      </c>
      <c r="C16" s="102"/>
      <c r="D16" s="9"/>
      <c r="E16" s="103" t="s">
        <v>151</v>
      </c>
      <c r="F16" s="91"/>
      <c r="G16" s="91"/>
    </row>
    <row r="17" customFormat="false" ht="15" hidden="false" customHeight="false" outlineLevel="0" collapsed="false">
      <c r="A17" s="99"/>
      <c r="B17" s="104" t="s">
        <v>152</v>
      </c>
      <c r="C17" s="104"/>
      <c r="D17" s="105"/>
      <c r="E17" s="106" t="s">
        <v>153</v>
      </c>
      <c r="F17" s="91"/>
      <c r="G17" s="91"/>
    </row>
    <row r="18" customFormat="false" ht="15" hidden="false" customHeight="false" outlineLevel="0" collapsed="false">
      <c r="A18" s="86" t="s">
        <v>112</v>
      </c>
      <c r="B18" s="86"/>
      <c r="C18" s="86"/>
      <c r="D18" s="86"/>
      <c r="E18" s="86"/>
      <c r="F18" s="91"/>
      <c r="G18" s="91"/>
    </row>
    <row r="19" customFormat="false" ht="14.4" hidden="false" customHeight="false" outlineLevel="0" collapsed="false">
      <c r="A19" s="107" t="s">
        <v>5</v>
      </c>
      <c r="B19" s="108" t="s">
        <v>154</v>
      </c>
      <c r="C19" s="108"/>
      <c r="D19" s="108"/>
      <c r="E19" s="108"/>
      <c r="F19" s="91"/>
      <c r="G19" s="91"/>
    </row>
    <row r="20" customFormat="false" ht="24" hidden="false" customHeight="true" outlineLevel="0" collapsed="false">
      <c r="A20" s="109" t="s">
        <v>155</v>
      </c>
      <c r="B20" s="110" t="s">
        <v>156</v>
      </c>
      <c r="C20" s="110"/>
      <c r="D20" s="110"/>
      <c r="E20" s="110"/>
      <c r="F20" s="91"/>
      <c r="G20" s="91"/>
    </row>
    <row r="21" customFormat="false" ht="57.75" hidden="false" customHeight="true" outlineLevel="0" collapsed="false">
      <c r="A21" s="109" t="s">
        <v>157</v>
      </c>
      <c r="B21" s="110" t="s">
        <v>158</v>
      </c>
      <c r="C21" s="110"/>
      <c r="D21" s="110"/>
      <c r="E21" s="110"/>
      <c r="F21" s="91"/>
      <c r="G21" s="91"/>
    </row>
    <row r="22" customFormat="false" ht="57.75" hidden="false" customHeight="true" outlineLevel="0" collapsed="false">
      <c r="A22" s="109" t="s">
        <v>159</v>
      </c>
      <c r="B22" s="110" t="s">
        <v>160</v>
      </c>
      <c r="C22" s="110"/>
      <c r="D22" s="110"/>
      <c r="E22" s="110"/>
      <c r="F22" s="91"/>
      <c r="G22" s="91"/>
    </row>
    <row r="23" customFormat="false" ht="13.8" hidden="false" customHeight="false" outlineLevel="0" collapsed="false">
      <c r="A23" s="109" t="s">
        <v>161</v>
      </c>
      <c r="B23" s="111" t="s">
        <v>162</v>
      </c>
      <c r="C23" s="111"/>
      <c r="D23" s="111"/>
      <c r="E23" s="111"/>
      <c r="F23" s="91"/>
      <c r="G23" s="91"/>
    </row>
    <row r="24" customFormat="false" ht="13.8" hidden="false" customHeight="false" outlineLevel="0" collapsed="false">
      <c r="A24" s="109"/>
      <c r="B24" s="111"/>
      <c r="C24" s="111"/>
      <c r="D24" s="111"/>
      <c r="E24" s="111"/>
      <c r="F24" s="91"/>
      <c r="G24" s="91"/>
    </row>
    <row r="25" customFormat="false" ht="13.8" hidden="false" customHeight="false" outlineLevel="0" collapsed="false">
      <c r="A25" s="109"/>
      <c r="B25" s="111"/>
      <c r="C25" s="111"/>
      <c r="D25" s="111"/>
      <c r="E25" s="111"/>
      <c r="F25" s="91"/>
      <c r="G25" s="91"/>
    </row>
    <row r="26" customFormat="false" ht="13.8" hidden="false" customHeight="false" outlineLevel="0" collapsed="false">
      <c r="A26" s="109"/>
      <c r="B26" s="111"/>
      <c r="C26" s="111"/>
      <c r="D26" s="111"/>
      <c r="E26" s="111"/>
      <c r="F26" s="91"/>
      <c r="G26" s="91"/>
    </row>
    <row r="27" customFormat="false" ht="13.8" hidden="false" customHeight="false" outlineLevel="0" collapsed="false">
      <c r="A27" s="109"/>
      <c r="B27" s="111"/>
      <c r="C27" s="111"/>
      <c r="D27" s="111"/>
      <c r="E27" s="111"/>
      <c r="F27" s="91"/>
      <c r="G27" s="91"/>
    </row>
    <row r="28" customFormat="false" ht="13.8" hidden="false" customHeight="false" outlineLevel="0" collapsed="false">
      <c r="A28" s="109"/>
      <c r="B28" s="111"/>
      <c r="C28" s="111"/>
      <c r="D28" s="111"/>
      <c r="E28" s="111"/>
      <c r="F28" s="91"/>
      <c r="G28" s="91"/>
    </row>
    <row r="29" customFormat="false" ht="13.8" hidden="false" customHeight="false" outlineLevel="0" collapsed="false">
      <c r="A29" s="109"/>
      <c r="B29" s="111"/>
      <c r="C29" s="111"/>
      <c r="D29" s="111"/>
      <c r="E29" s="111"/>
      <c r="F29" s="91"/>
      <c r="G29" s="91"/>
    </row>
    <row r="30" customFormat="false" ht="13.8" hidden="false" customHeight="false" outlineLevel="0" collapsed="false">
      <c r="A30" s="109"/>
      <c r="B30" s="111"/>
      <c r="C30" s="111"/>
      <c r="D30" s="111"/>
      <c r="E30" s="111"/>
      <c r="F30" s="91"/>
      <c r="G30" s="91"/>
    </row>
    <row r="31" customFormat="false" ht="13.8" hidden="false" customHeight="false" outlineLevel="0" collapsed="false">
      <c r="A31" s="109"/>
      <c r="B31" s="111"/>
      <c r="C31" s="111"/>
      <c r="D31" s="111"/>
      <c r="E31" s="111"/>
      <c r="F31" s="91"/>
      <c r="G31" s="91"/>
    </row>
    <row r="32" customFormat="false" ht="13.8" hidden="false" customHeight="false" outlineLevel="0" collapsed="false">
      <c r="A32" s="109"/>
      <c r="B32" s="111"/>
      <c r="C32" s="111"/>
      <c r="D32" s="111"/>
      <c r="E32" s="111"/>
      <c r="F32" s="91"/>
      <c r="G32" s="91"/>
    </row>
    <row r="33" customFormat="false" ht="13.8" hidden="false" customHeight="false" outlineLevel="0" collapsed="false">
      <c r="A33" s="109"/>
      <c r="B33" s="111"/>
      <c r="C33" s="111"/>
      <c r="D33" s="111"/>
      <c r="E33" s="111"/>
      <c r="F33" s="91"/>
      <c r="G33" s="91"/>
    </row>
    <row r="34" customFormat="false" ht="13.8" hidden="false" customHeight="false" outlineLevel="0" collapsed="false">
      <c r="A34" s="112"/>
      <c r="B34" s="113"/>
      <c r="C34" s="113"/>
      <c r="D34" s="113"/>
      <c r="E34" s="113"/>
      <c r="F34" s="91"/>
      <c r="G34" s="91"/>
    </row>
    <row r="35" customFormat="false" ht="14.4" hidden="false" customHeight="false" outlineLevel="0" collapsed="false">
      <c r="A35" s="87" t="s">
        <v>163</v>
      </c>
      <c r="B35" s="87"/>
      <c r="C35" s="87"/>
      <c r="D35" s="87"/>
      <c r="E35" s="87"/>
      <c r="F35" s="91"/>
      <c r="G35" s="91"/>
    </row>
    <row r="36" customFormat="false" ht="13.8" hidden="false" customHeight="false" outlineLevel="0" collapsed="false">
      <c r="A36" s="114" t="s">
        <v>164</v>
      </c>
      <c r="B36" s="114"/>
      <c r="C36" s="114"/>
      <c r="D36" s="114"/>
      <c r="E36" s="114"/>
      <c r="F36" s="91"/>
      <c r="G36" s="91"/>
    </row>
    <row r="37" customFormat="false" ht="13.8" hidden="false" customHeight="false" outlineLevel="0" collapsed="false">
      <c r="A37" s="114" t="s">
        <v>165</v>
      </c>
      <c r="B37" s="114"/>
      <c r="C37" s="114"/>
      <c r="D37" s="114"/>
      <c r="E37" s="114"/>
      <c r="F37" s="91"/>
      <c r="G37" s="91"/>
    </row>
    <row r="38" customFormat="false" ht="13.8" hidden="false" customHeight="false" outlineLevel="0" collapsed="false">
      <c r="A38" s="114" t="s">
        <v>166</v>
      </c>
      <c r="B38" s="114"/>
      <c r="C38" s="114"/>
      <c r="D38" s="114"/>
      <c r="E38" s="114"/>
      <c r="F38" s="91"/>
      <c r="G38" s="91"/>
    </row>
    <row r="39" customFormat="false" ht="13.8" hidden="false" customHeight="false" outlineLevel="0" collapsed="false">
      <c r="A39" s="114"/>
      <c r="B39" s="114"/>
      <c r="C39" s="114"/>
      <c r="D39" s="114"/>
      <c r="E39" s="114"/>
      <c r="F39" s="91"/>
      <c r="G39" s="91"/>
    </row>
    <row r="40" customFormat="false" ht="13.8" hidden="false" customHeight="false" outlineLevel="0" collapsed="false">
      <c r="A40" s="114"/>
      <c r="B40" s="114"/>
      <c r="C40" s="114"/>
      <c r="D40" s="114"/>
      <c r="E40" s="114"/>
      <c r="F40" s="91"/>
      <c r="G40" s="91"/>
    </row>
    <row r="41" customFormat="false" ht="13.8" hidden="false" customHeight="false" outlineLevel="0" collapsed="false">
      <c r="A41" s="114"/>
      <c r="B41" s="114"/>
      <c r="C41" s="114"/>
      <c r="D41" s="114"/>
      <c r="E41" s="114"/>
      <c r="F41" s="91"/>
      <c r="G41" s="91"/>
    </row>
    <row r="42" customFormat="false" ht="13.8" hidden="false" customHeight="false" outlineLevel="0" collapsed="false">
      <c r="A42" s="114"/>
      <c r="B42" s="114"/>
      <c r="C42" s="114"/>
      <c r="D42" s="114"/>
      <c r="E42" s="114"/>
      <c r="F42" s="91"/>
      <c r="G42" s="91"/>
    </row>
    <row r="43" customFormat="false" ht="13.8" hidden="false" customHeight="false" outlineLevel="0" collapsed="false">
      <c r="A43" s="114"/>
      <c r="B43" s="114"/>
      <c r="C43" s="114"/>
      <c r="D43" s="114"/>
      <c r="E43" s="114"/>
      <c r="F43" s="91"/>
      <c r="G43" s="91"/>
    </row>
    <row r="44" customFormat="false" ht="13.8" hidden="false" customHeight="false" outlineLevel="0" collapsed="false">
      <c r="A44" s="114"/>
      <c r="B44" s="114"/>
      <c r="C44" s="114"/>
      <c r="D44" s="114"/>
      <c r="E44" s="114"/>
      <c r="F44" s="91"/>
      <c r="G44" s="91"/>
    </row>
    <row r="45" customFormat="false" ht="13.8" hidden="false" customHeight="false" outlineLevel="0" collapsed="false">
      <c r="A45" s="114"/>
      <c r="B45" s="114"/>
      <c r="C45" s="114"/>
      <c r="D45" s="114"/>
      <c r="E45" s="114"/>
      <c r="F45" s="91"/>
      <c r="G45" s="91"/>
    </row>
    <row r="46" customFormat="false" ht="13.8" hidden="false" customHeight="false" outlineLevel="0" collapsed="false">
      <c r="A46" s="114"/>
      <c r="B46" s="114"/>
      <c r="C46" s="114"/>
      <c r="D46" s="114"/>
      <c r="E46" s="114"/>
      <c r="F46" s="91"/>
      <c r="G46" s="91"/>
    </row>
    <row r="47" customFormat="false" ht="13.8" hidden="false" customHeight="false" outlineLevel="0" collapsed="false">
      <c r="A47" s="115"/>
      <c r="B47" s="115"/>
      <c r="C47" s="115"/>
      <c r="D47" s="115"/>
      <c r="E47" s="115"/>
      <c r="F47" s="91"/>
      <c r="G47" s="91"/>
    </row>
    <row r="48" customFormat="false" ht="15" hidden="false" customHeight="false" outlineLevel="0" collapsed="false">
      <c r="A48" s="34" t="s">
        <v>167</v>
      </c>
      <c r="B48" s="116" t="s">
        <v>168</v>
      </c>
      <c r="C48" s="116"/>
      <c r="D48" s="34" t="s">
        <v>169</v>
      </c>
      <c r="E48" s="34"/>
      <c r="F48" s="91"/>
      <c r="G48" s="91"/>
    </row>
    <row r="49" customFormat="false" ht="14.4" hidden="false" customHeight="false" outlineLevel="0" collapsed="false">
      <c r="A49" s="117"/>
      <c r="B49" s="118"/>
      <c r="C49" s="118"/>
      <c r="D49" s="118"/>
      <c r="E49" s="118"/>
      <c r="F49" s="91"/>
      <c r="G49" s="91"/>
    </row>
    <row r="50" customFormat="false" ht="14.4" hidden="false" customHeight="false" outlineLevel="0" collapsed="false">
      <c r="A50" s="117"/>
      <c r="B50" s="118"/>
      <c r="C50" s="118"/>
      <c r="D50" s="118"/>
      <c r="E50" s="118"/>
      <c r="F50" s="91"/>
      <c r="G50" s="91"/>
    </row>
    <row r="51" customFormat="false" ht="14.4" hidden="false" customHeight="false" outlineLevel="0" collapsed="false">
      <c r="A51" s="117"/>
      <c r="B51" s="118"/>
      <c r="C51" s="118"/>
      <c r="D51" s="118"/>
      <c r="E51" s="118"/>
      <c r="F51" s="91"/>
      <c r="G51" s="91"/>
    </row>
    <row r="52" customFormat="false" ht="14.4" hidden="false" customHeight="false" outlineLevel="0" collapsed="false">
      <c r="A52" s="117"/>
      <c r="B52" s="118"/>
      <c r="C52" s="118"/>
      <c r="D52" s="118"/>
      <c r="E52" s="118"/>
      <c r="F52" s="91"/>
      <c r="G52" s="91"/>
    </row>
    <row r="53" customFormat="false" ht="14.4" hidden="false" customHeight="false" outlineLevel="0" collapsed="false">
      <c r="A53" s="117"/>
      <c r="B53" s="118"/>
      <c r="C53" s="118"/>
      <c r="D53" s="118"/>
      <c r="E53" s="118"/>
      <c r="F53" s="91"/>
      <c r="G53" s="91"/>
    </row>
    <row r="54" customFormat="false" ht="14.4" hidden="false" customHeight="false" outlineLevel="0" collapsed="false">
      <c r="A54" s="117"/>
      <c r="B54" s="118"/>
      <c r="C54" s="118"/>
      <c r="D54" s="118"/>
      <c r="E54" s="118"/>
      <c r="F54" s="91"/>
      <c r="G54" s="91"/>
    </row>
    <row r="55" customFormat="false" ht="14.4" hidden="false" customHeight="false" outlineLevel="0" collapsed="false">
      <c r="A55" s="117"/>
      <c r="B55" s="118"/>
      <c r="C55" s="118"/>
      <c r="D55" s="118"/>
      <c r="E55" s="118"/>
      <c r="F55" s="91"/>
      <c r="G55" s="91"/>
    </row>
    <row r="56" customFormat="false" ht="15" hidden="false" customHeight="false" outlineLevel="0" collapsed="false">
      <c r="A56" s="117"/>
      <c r="B56" s="118"/>
      <c r="C56" s="118"/>
      <c r="D56" s="118"/>
      <c r="E56" s="118"/>
      <c r="F56" s="117"/>
      <c r="G56" s="117"/>
    </row>
    <row r="58" customFormat="false" ht="13.8" hidden="false" customHeight="false" outlineLevel="0" collapsed="false"/>
  </sheetData>
  <mergeCells count="115">
    <mergeCell ref="A1:E1"/>
    <mergeCell ref="F1:G1"/>
    <mergeCell ref="B2:C2"/>
    <mergeCell ref="F2:G2"/>
    <mergeCell ref="A3:A4"/>
    <mergeCell ref="B3:C4"/>
    <mergeCell ref="D3:D4"/>
    <mergeCell ref="F3:G3"/>
    <mergeCell ref="F4:G4"/>
    <mergeCell ref="A5:A6"/>
    <mergeCell ref="B5:C6"/>
    <mergeCell ref="D5:D6"/>
    <mergeCell ref="F5:G5"/>
    <mergeCell ref="F6:G6"/>
    <mergeCell ref="A7:A8"/>
    <mergeCell ref="B7:C8"/>
    <mergeCell ref="D7:D8"/>
    <mergeCell ref="F7:G7"/>
    <mergeCell ref="F8:G8"/>
    <mergeCell ref="A9:A10"/>
    <mergeCell ref="B9:C10"/>
    <mergeCell ref="D9:D10"/>
    <mergeCell ref="F9:G9"/>
    <mergeCell ref="F10:G10"/>
    <mergeCell ref="A11:A12"/>
    <mergeCell ref="B11:C12"/>
    <mergeCell ref="D11:D12"/>
    <mergeCell ref="F11:G11"/>
    <mergeCell ref="F12:G12"/>
    <mergeCell ref="A13:A14"/>
    <mergeCell ref="B13:C14"/>
    <mergeCell ref="D13:D14"/>
    <mergeCell ref="F13:G13"/>
    <mergeCell ref="F14:G14"/>
    <mergeCell ref="A15:A17"/>
    <mergeCell ref="B15:C15"/>
    <mergeCell ref="F15:G15"/>
    <mergeCell ref="B16:C16"/>
    <mergeCell ref="F16:G16"/>
    <mergeCell ref="B17:C17"/>
    <mergeCell ref="F17:G17"/>
    <mergeCell ref="A18:E18"/>
    <mergeCell ref="F18:G18"/>
    <mergeCell ref="B19:E19"/>
    <mergeCell ref="F19:G19"/>
    <mergeCell ref="B20:E20"/>
    <mergeCell ref="F20:G20"/>
    <mergeCell ref="B21:E21"/>
    <mergeCell ref="F21:G21"/>
    <mergeCell ref="B22:E22"/>
    <mergeCell ref="F22:G22"/>
    <mergeCell ref="B23:E23"/>
    <mergeCell ref="F23:G23"/>
    <mergeCell ref="B24:E24"/>
    <mergeCell ref="F24:G24"/>
    <mergeCell ref="B25:E25"/>
    <mergeCell ref="F25:G25"/>
    <mergeCell ref="B26:E26"/>
    <mergeCell ref="F26:G26"/>
    <mergeCell ref="B27:E27"/>
    <mergeCell ref="F27:G27"/>
    <mergeCell ref="B28:E28"/>
    <mergeCell ref="F28:G28"/>
    <mergeCell ref="B29:E29"/>
    <mergeCell ref="F29:G29"/>
    <mergeCell ref="B30:E30"/>
    <mergeCell ref="F30:G30"/>
    <mergeCell ref="B31:E31"/>
    <mergeCell ref="F31:G31"/>
    <mergeCell ref="B32:E32"/>
    <mergeCell ref="F32:G32"/>
    <mergeCell ref="B33:E33"/>
    <mergeCell ref="F33:G33"/>
    <mergeCell ref="B34:E34"/>
    <mergeCell ref="F34:G34"/>
    <mergeCell ref="A35:E35"/>
    <mergeCell ref="F35:G35"/>
    <mergeCell ref="A36:E36"/>
    <mergeCell ref="F36:G36"/>
    <mergeCell ref="A37:E37"/>
    <mergeCell ref="F37:G37"/>
    <mergeCell ref="A38:E38"/>
    <mergeCell ref="F38:G38"/>
    <mergeCell ref="A39:E39"/>
    <mergeCell ref="F39:G39"/>
    <mergeCell ref="A40:E40"/>
    <mergeCell ref="F40:G40"/>
    <mergeCell ref="A41:E41"/>
    <mergeCell ref="F41:G41"/>
    <mergeCell ref="A42:E42"/>
    <mergeCell ref="F42:G42"/>
    <mergeCell ref="A43:E43"/>
    <mergeCell ref="F43:G43"/>
    <mergeCell ref="A44:E44"/>
    <mergeCell ref="F44:G44"/>
    <mergeCell ref="A45:E45"/>
    <mergeCell ref="F45:G45"/>
    <mergeCell ref="A46:E46"/>
    <mergeCell ref="F46:G46"/>
    <mergeCell ref="A47:E47"/>
    <mergeCell ref="F47:G47"/>
    <mergeCell ref="B48:C48"/>
    <mergeCell ref="D48:E48"/>
    <mergeCell ref="F48:G48"/>
    <mergeCell ref="A49:A56"/>
    <mergeCell ref="B49:C56"/>
    <mergeCell ref="D49:E56"/>
    <mergeCell ref="F49:G49"/>
    <mergeCell ref="F50:G50"/>
    <mergeCell ref="F51:G51"/>
    <mergeCell ref="F52:G52"/>
    <mergeCell ref="F53:G53"/>
    <mergeCell ref="F54:G54"/>
    <mergeCell ref="F55:G55"/>
    <mergeCell ref="F56:G56"/>
  </mergeCells>
  <dataValidations count="1">
    <dataValidation allowBlank="true" operator="between" showDropDown="false" showErrorMessage="true" showInputMessage="true" sqref="A3:A14" type="list">
      <formula1>Liste!$A$30:$A$260</formula1>
      <formula2>0</formula2>
    </dataValidation>
  </dataValidations>
  <printOptions headings="false" gridLines="false" gridLinesSet="true" horizontalCentered="true" verticalCentered="tru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0"/>
  <sheetViews>
    <sheetView showFormulas="false" showGridLines="true" showRowColHeaders="true" showZeros="true" rightToLeft="false" tabSelected="false" showOutlineSymbols="true" defaultGridColor="true" view="normal" topLeftCell="A187" colorId="64" zoomScale="100" zoomScaleNormal="100" zoomScalePageLayoutView="100" workbookViewId="0">
      <selection pane="topLeft" activeCell="D219" activeCellId="0" sqref="D219"/>
    </sheetView>
  </sheetViews>
  <sheetFormatPr defaultRowHeight="14.4" zeroHeight="false" outlineLevelRow="0" outlineLevelCol="0"/>
  <cols>
    <col collapsed="false" customWidth="true" hidden="false" outlineLevel="0" max="1" min="1" style="0" width="32.66"/>
    <col collapsed="false" customWidth="true" hidden="false" outlineLevel="0" max="2" min="2" style="0" width="14.35"/>
    <col collapsed="false" customWidth="true" hidden="false" outlineLevel="0" max="3" min="3" style="0" width="13.55"/>
    <col collapsed="false" customWidth="true" hidden="false" outlineLevel="0" max="4" min="4" style="0" width="14.55"/>
    <col collapsed="false" customWidth="true" hidden="false" outlineLevel="0" max="5" min="5" style="0" width="93.44"/>
    <col collapsed="false" customWidth="true" hidden="false" outlineLevel="0" max="6" min="6" style="0" width="16.11"/>
    <col collapsed="false" customWidth="true" hidden="false" outlineLevel="0" max="7" min="7" style="0" width="16.33"/>
    <col collapsed="false" customWidth="true" hidden="false" outlineLevel="0" max="8" min="8" style="0" width="14.43"/>
    <col collapsed="false" customWidth="true" hidden="false" outlineLevel="0" max="9" min="9" style="0" width="14.55"/>
    <col collapsed="false" customWidth="false" hidden="false" outlineLevel="0" max="1025" min="10" style="0" width="11.45"/>
  </cols>
  <sheetData>
    <row r="1" customFormat="false" ht="14.4" hidden="false" customHeight="false" outlineLevel="0" collapsed="false">
      <c r="A1" s="119" t="s">
        <v>19</v>
      </c>
      <c r="C1" s="0" t="s">
        <v>170</v>
      </c>
      <c r="D1" s="120" t="s">
        <v>171</v>
      </c>
    </row>
    <row r="2" customFormat="false" ht="14.4" hidden="false" customHeight="false" outlineLevel="0" collapsed="false">
      <c r="A2" s="121" t="n">
        <v>0</v>
      </c>
      <c r="C2" s="0" t="s">
        <v>172</v>
      </c>
      <c r="D2" s="120" t="s">
        <v>173</v>
      </c>
    </row>
    <row r="3" customFormat="false" ht="14.4" hidden="false" customHeight="false" outlineLevel="0" collapsed="false">
      <c r="A3" s="121" t="n">
        <v>1</v>
      </c>
      <c r="C3" s="0" t="s">
        <v>174</v>
      </c>
      <c r="D3" s="120" t="s">
        <v>175</v>
      </c>
    </row>
    <row r="4" customFormat="false" ht="14.4" hidden="false" customHeight="false" outlineLevel="0" collapsed="false">
      <c r="A4" s="121" t="n">
        <v>2</v>
      </c>
      <c r="C4" s="0" t="s">
        <v>176</v>
      </c>
      <c r="D4" s="120" t="s">
        <v>177</v>
      </c>
    </row>
    <row r="5" customFormat="false" ht="14.4" hidden="false" customHeight="false" outlineLevel="0" collapsed="false">
      <c r="A5" s="121" t="n">
        <v>3</v>
      </c>
      <c r="C5" s="0" t="s">
        <v>178</v>
      </c>
      <c r="D5" s="120" t="s">
        <v>179</v>
      </c>
    </row>
    <row r="6" customFormat="false" ht="14.4" hidden="false" customHeight="false" outlineLevel="0" collapsed="false">
      <c r="A6" s="121" t="n">
        <v>4</v>
      </c>
    </row>
    <row r="7" customFormat="false" ht="14.4" hidden="false" customHeight="false" outlineLevel="0" collapsed="false">
      <c r="A7" s="121" t="n">
        <v>5</v>
      </c>
    </row>
    <row r="8" customFormat="false" ht="14.4" hidden="false" customHeight="false" outlineLevel="0" collapsed="false">
      <c r="A8" s="121" t="n">
        <v>6</v>
      </c>
    </row>
    <row r="9" customFormat="false" ht="14.4" hidden="false" customHeight="false" outlineLevel="0" collapsed="false">
      <c r="A9" s="121" t="n">
        <v>7</v>
      </c>
    </row>
    <row r="10" customFormat="false" ht="14.4" hidden="false" customHeight="false" outlineLevel="0" collapsed="false">
      <c r="A10" s="121" t="n">
        <v>8</v>
      </c>
    </row>
    <row r="12" customFormat="false" ht="28.8" hidden="false" customHeight="false" outlineLevel="0" collapsed="false">
      <c r="A12" s="122" t="s">
        <v>127</v>
      </c>
      <c r="B12" s="122" t="s">
        <v>180</v>
      </c>
      <c r="C12" s="122" t="s">
        <v>181</v>
      </c>
      <c r="D12" s="122" t="s">
        <v>182</v>
      </c>
    </row>
    <row r="13" customFormat="false" ht="14.4" hidden="false" customHeight="false" outlineLevel="0" collapsed="false">
      <c r="A13" s="0" t="s">
        <v>183</v>
      </c>
      <c r="B13" s="0" t="n">
        <v>0</v>
      </c>
      <c r="C13" s="0" t="n">
        <v>0</v>
      </c>
      <c r="D13" s="0" t="n">
        <v>0</v>
      </c>
    </row>
    <row r="14" customFormat="false" ht="14.4" hidden="false" customHeight="false" outlineLevel="0" collapsed="false">
      <c r="A14" s="0" t="s">
        <v>184</v>
      </c>
      <c r="B14" s="0" t="n">
        <v>1</v>
      </c>
      <c r="C14" s="0" t="n">
        <v>0</v>
      </c>
      <c r="D14" s="0" t="n">
        <v>1</v>
      </c>
    </row>
    <row r="15" customFormat="false" ht="14.4" hidden="false" customHeight="false" outlineLevel="0" collapsed="false">
      <c r="A15" s="0" t="s">
        <v>185</v>
      </c>
      <c r="B15" s="0" t="n">
        <v>1</v>
      </c>
      <c r="C15" s="0" t="n">
        <v>0</v>
      </c>
      <c r="D15" s="0" t="n">
        <v>0</v>
      </c>
    </row>
    <row r="16" customFormat="false" ht="14.4" hidden="false" customHeight="false" outlineLevel="0" collapsed="false">
      <c r="A16" s="0" t="s">
        <v>186</v>
      </c>
      <c r="B16" s="0" t="n">
        <v>2</v>
      </c>
      <c r="C16" s="0" t="n">
        <v>1</v>
      </c>
      <c r="D16" s="0" t="n">
        <v>0</v>
      </c>
    </row>
    <row r="17" customFormat="false" ht="14.4" hidden="false" customHeight="false" outlineLevel="0" collapsed="false">
      <c r="A17" s="0" t="s">
        <v>131</v>
      </c>
      <c r="B17" s="0" t="n">
        <v>3</v>
      </c>
      <c r="C17" s="0" t="n">
        <v>2</v>
      </c>
      <c r="D17" s="0" t="n">
        <v>0</v>
      </c>
    </row>
    <row r="18" customFormat="false" ht="14.4" hidden="false" customHeight="false" outlineLevel="0" collapsed="false">
      <c r="A18" s="0" t="s">
        <v>187</v>
      </c>
      <c r="B18" s="0" t="n">
        <v>4</v>
      </c>
      <c r="C18" s="0" t="n">
        <v>3</v>
      </c>
      <c r="D18" s="0" t="n">
        <v>1</v>
      </c>
    </row>
    <row r="19" customFormat="false" ht="14.4" hidden="false" customHeight="false" outlineLevel="0" collapsed="false">
      <c r="A19" s="0" t="s">
        <v>188</v>
      </c>
      <c r="B19" s="0" t="n">
        <v>4</v>
      </c>
      <c r="C19" s="0" t="n">
        <v>2</v>
      </c>
      <c r="D19" s="0" t="n">
        <v>1</v>
      </c>
    </row>
    <row r="20" customFormat="false" ht="14.4" hidden="false" customHeight="false" outlineLevel="0" collapsed="false">
      <c r="A20" s="0" t="s">
        <v>189</v>
      </c>
      <c r="B20" s="0" t="n">
        <v>5</v>
      </c>
      <c r="C20" s="0" t="n">
        <v>3</v>
      </c>
      <c r="D20" s="0" t="n">
        <v>3</v>
      </c>
    </row>
    <row r="21" customFormat="false" ht="14.4" hidden="false" customHeight="false" outlineLevel="0" collapsed="false">
      <c r="A21" s="0" t="s">
        <v>190</v>
      </c>
      <c r="B21" s="0" t="n">
        <v>5</v>
      </c>
      <c r="C21" s="0" t="n">
        <v>3</v>
      </c>
      <c r="D21" s="0" t="n">
        <v>2</v>
      </c>
    </row>
    <row r="22" customFormat="false" ht="14.4" hidden="false" customHeight="false" outlineLevel="0" collapsed="false">
      <c r="A22" s="0" t="s">
        <v>191</v>
      </c>
      <c r="B22" s="0" t="n">
        <v>5</v>
      </c>
      <c r="C22" s="0" t="n">
        <v>2</v>
      </c>
      <c r="D22" s="0" t="n">
        <v>3</v>
      </c>
    </row>
    <row r="23" customFormat="false" ht="14.4" hidden="false" customHeight="false" outlineLevel="0" collapsed="false">
      <c r="A23" s="0" t="s">
        <v>192</v>
      </c>
      <c r="B23" s="0" t="n">
        <v>6</v>
      </c>
      <c r="C23" s="0" t="n">
        <v>3</v>
      </c>
      <c r="D23" s="0" t="n">
        <v>2</v>
      </c>
    </row>
    <row r="24" customFormat="false" ht="14.4" hidden="false" customHeight="false" outlineLevel="0" collapsed="false">
      <c r="A24" s="0" t="s">
        <v>193</v>
      </c>
      <c r="B24" s="0" t="n">
        <v>7</v>
      </c>
      <c r="C24" s="0" t="n">
        <v>3</v>
      </c>
      <c r="D24" s="0" t="n">
        <v>3</v>
      </c>
    </row>
    <row r="25" customFormat="false" ht="14.4" hidden="false" customHeight="false" outlineLevel="0" collapsed="false">
      <c r="A25" s="0" t="s">
        <v>194</v>
      </c>
      <c r="B25" s="0" t="n">
        <v>8</v>
      </c>
      <c r="C25" s="0" t="n">
        <v>4</v>
      </c>
      <c r="D25" s="0" t="n">
        <v>3</v>
      </c>
    </row>
    <row r="26" customFormat="false" ht="14.4" hidden="false" customHeight="false" outlineLevel="0" collapsed="false">
      <c r="A26" s="0" t="s">
        <v>195</v>
      </c>
      <c r="B26" s="0" t="n">
        <v>9</v>
      </c>
      <c r="C26" s="0" t="n">
        <v>5</v>
      </c>
      <c r="D26" s="0" t="n">
        <v>3</v>
      </c>
    </row>
    <row r="27" customFormat="false" ht="14.4" hidden="false" customHeight="false" outlineLevel="0" collapsed="false">
      <c r="A27" s="0" t="s">
        <v>196</v>
      </c>
      <c r="B27" s="0" t="n">
        <v>10</v>
      </c>
      <c r="C27" s="0" t="n">
        <v>6</v>
      </c>
      <c r="D27" s="0" t="n">
        <v>3</v>
      </c>
    </row>
    <row r="29" customFormat="false" ht="14.4" hidden="false" customHeight="false" outlineLevel="0" collapsed="false">
      <c r="A29" s="0" t="s">
        <v>197</v>
      </c>
      <c r="B29" s="0" t="s">
        <v>198</v>
      </c>
      <c r="C29" s="0" t="s">
        <v>199</v>
      </c>
      <c r="D29" s="0" t="s">
        <v>113</v>
      </c>
      <c r="E29" s="0" t="s">
        <v>112</v>
      </c>
      <c r="F29" s="0" t="s">
        <v>200</v>
      </c>
      <c r="G29" s="0" t="s">
        <v>201</v>
      </c>
      <c r="H29" s="0" t="s">
        <v>202</v>
      </c>
      <c r="I29" s="0" t="s">
        <v>182</v>
      </c>
    </row>
    <row r="30" customFormat="false" ht="14.4" hidden="false" customHeight="false" outlineLevel="0" collapsed="false">
      <c r="A30" s="0" t="s">
        <v>81</v>
      </c>
      <c r="B30" s="0" t="s">
        <v>203</v>
      </c>
      <c r="C30" s="0" t="s">
        <v>204</v>
      </c>
      <c r="D30" s="0" t="n">
        <f aca="false">'Fiche 1 sur 2'!$A$7+1</f>
        <v>4</v>
      </c>
      <c r="E30" s="0" t="s">
        <v>205</v>
      </c>
      <c r="F30" s="0" t="n">
        <f aca="false">'Fiche 1 sur 2'!$I$25+'Fiche 1 sur 2'!$G$26</f>
        <v>4</v>
      </c>
      <c r="G30" s="0" t="n">
        <f aca="false">'Fiche 1 sur 2'!$G$26</f>
        <v>4</v>
      </c>
      <c r="H30" s="0" t="n">
        <v>0</v>
      </c>
      <c r="I30" s="0" t="n">
        <v>0</v>
      </c>
    </row>
    <row r="31" customFormat="false" ht="14.4" hidden="false" customHeight="false" outlineLevel="0" collapsed="false">
      <c r="A31" s="0" t="s">
        <v>206</v>
      </c>
      <c r="B31" s="0" t="s">
        <v>203</v>
      </c>
      <c r="C31" s="0" t="s">
        <v>204</v>
      </c>
      <c r="D31" s="0" t="n">
        <f aca="false">'Fiche 1 sur 2'!$A$7+1</f>
        <v>4</v>
      </c>
      <c r="E31" s="0" t="s">
        <v>205</v>
      </c>
      <c r="F31" s="0" t="n">
        <f aca="false">'Fiche 1 sur 2'!$I$25+'Fiche 1 sur 2'!$G$26</f>
        <v>4</v>
      </c>
      <c r="G31" s="0" t="n">
        <f aca="false">'Fiche 1 sur 2'!$G$26-1</f>
        <v>3</v>
      </c>
      <c r="H31" s="0" t="n">
        <v>0</v>
      </c>
      <c r="I31" s="0" t="n">
        <v>0</v>
      </c>
    </row>
    <row r="32" customFormat="false" ht="14.4" hidden="false" customHeight="false" outlineLevel="0" collapsed="false">
      <c r="A32" s="0" t="s">
        <v>207</v>
      </c>
      <c r="B32" s="0" t="s">
        <v>203</v>
      </c>
      <c r="C32" s="0" t="s">
        <v>204</v>
      </c>
      <c r="D32" s="0" t="n">
        <f aca="false">'Fiche 1 sur 2'!$A$7+1</f>
        <v>4</v>
      </c>
      <c r="E32" s="0" t="s">
        <v>208</v>
      </c>
      <c r="F32" s="0" t="n">
        <f aca="false">'Fiche 1 sur 2'!$I$25+'Fiche 1 sur 2'!$G$26</f>
        <v>4</v>
      </c>
      <c r="G32" s="0" t="n">
        <f aca="false">'Fiche 1 sur 2'!$G$26</f>
        <v>4</v>
      </c>
      <c r="H32" s="0" t="n">
        <v>0</v>
      </c>
      <c r="I32" s="0" t="n">
        <v>0</v>
      </c>
    </row>
    <row r="33" customFormat="false" ht="14.4" hidden="false" customHeight="false" outlineLevel="0" collapsed="false">
      <c r="A33" s="0" t="s">
        <v>209</v>
      </c>
      <c r="B33" s="0" t="s">
        <v>203</v>
      </c>
      <c r="C33" s="0" t="s">
        <v>204</v>
      </c>
      <c r="D33" s="0" t="n">
        <f aca="false">'Fiche 1 sur 2'!$A$7+1+1</f>
        <v>5</v>
      </c>
      <c r="E33" s="0" t="s">
        <v>208</v>
      </c>
      <c r="F33" s="0" t="n">
        <f aca="false">'Fiche 1 sur 2'!$I$25+'Fiche 1 sur 2'!$G$26</f>
        <v>4</v>
      </c>
      <c r="G33" s="0" t="n">
        <f aca="false">'Fiche 1 sur 2'!$G$26</f>
        <v>4</v>
      </c>
      <c r="H33" s="0" t="n">
        <v>0</v>
      </c>
      <c r="I33" s="0" t="n">
        <v>0</v>
      </c>
    </row>
    <row r="34" customFormat="false" ht="14.4" hidden="false" customHeight="false" outlineLevel="0" collapsed="false">
      <c r="A34" s="0" t="s">
        <v>210</v>
      </c>
      <c r="B34" s="0" t="s">
        <v>203</v>
      </c>
      <c r="C34" s="0" t="s">
        <v>204</v>
      </c>
      <c r="D34" s="0" t="n">
        <f aca="false">'Fiche 1 sur 2'!$A$7+1</f>
        <v>4</v>
      </c>
      <c r="E34" s="0" t="s">
        <v>211</v>
      </c>
      <c r="F34" s="0" t="n">
        <f aca="false">'Fiche 1 sur 2'!$I$25+'Fiche 1 sur 2'!$G$26</f>
        <v>4</v>
      </c>
      <c r="G34" s="0" t="n">
        <f aca="false">'Fiche 1 sur 2'!$G$26</f>
        <v>4</v>
      </c>
      <c r="H34" s="0" t="n">
        <v>0</v>
      </c>
      <c r="I34" s="0" t="n">
        <v>0</v>
      </c>
    </row>
    <row r="35" customFormat="false" ht="14.4" hidden="false" customHeight="false" outlineLevel="0" collapsed="false">
      <c r="A35" s="0" t="s">
        <v>212</v>
      </c>
      <c r="B35" s="0" t="s">
        <v>203</v>
      </c>
      <c r="C35" s="0" t="s">
        <v>204</v>
      </c>
      <c r="D35" s="0" t="n">
        <f aca="false">'Fiche 1 sur 2'!$A$7+1</f>
        <v>4</v>
      </c>
      <c r="E35" s="0" t="s">
        <v>211</v>
      </c>
      <c r="F35" s="0" t="n">
        <f aca="false">'Fiche 1 sur 2'!$I$25+'Fiche 1 sur 2'!$G$26</f>
        <v>4</v>
      </c>
      <c r="G35" s="0" t="n">
        <f aca="false">'Fiche 1 sur 2'!$G$26-1</f>
        <v>3</v>
      </c>
      <c r="H35" s="0" t="n">
        <v>0</v>
      </c>
      <c r="I35" s="0" t="n">
        <v>0</v>
      </c>
    </row>
    <row r="36" customFormat="false" ht="14.4" hidden="false" customHeight="false" outlineLevel="0" collapsed="false">
      <c r="A36" s="0" t="s">
        <v>213</v>
      </c>
      <c r="B36" s="0" t="s">
        <v>203</v>
      </c>
      <c r="C36" s="0" t="s">
        <v>204</v>
      </c>
      <c r="D36" s="0" t="n">
        <f aca="false">'Fiche 1 sur 2'!$A$7+1</f>
        <v>4</v>
      </c>
      <c r="E36" s="0" t="s">
        <v>214</v>
      </c>
      <c r="F36" s="0" t="n">
        <f aca="false">'Fiche 1 sur 2'!$I$25+'Fiche 1 sur 2'!$G$26</f>
        <v>4</v>
      </c>
      <c r="G36" s="0" t="n">
        <f aca="false">'Fiche 1 sur 2'!$G$26</f>
        <v>4</v>
      </c>
      <c r="H36" s="0" t="n">
        <v>0</v>
      </c>
      <c r="I36" s="0" t="n">
        <v>0</v>
      </c>
    </row>
    <row r="37" customFormat="false" ht="14.4" hidden="false" customHeight="false" outlineLevel="0" collapsed="false">
      <c r="A37" s="0" t="s">
        <v>215</v>
      </c>
      <c r="B37" s="0" t="s">
        <v>203</v>
      </c>
      <c r="C37" s="0" t="s">
        <v>204</v>
      </c>
      <c r="D37" s="0" t="n">
        <f aca="false">'Fiche 1 sur 2'!$A$7+1+1</f>
        <v>5</v>
      </c>
      <c r="E37" s="0" t="s">
        <v>214</v>
      </c>
      <c r="F37" s="0" t="n">
        <f aca="false">'Fiche 1 sur 2'!$I$25+'Fiche 1 sur 2'!$G$26</f>
        <v>4</v>
      </c>
      <c r="G37" s="0" t="n">
        <f aca="false">'Fiche 1 sur 2'!$G$26</f>
        <v>4</v>
      </c>
      <c r="H37" s="0" t="n">
        <v>0</v>
      </c>
      <c r="I37" s="0" t="n">
        <v>0</v>
      </c>
    </row>
    <row r="38" customFormat="false" ht="14.4" hidden="false" customHeight="false" outlineLevel="0" collapsed="false">
      <c r="A38" s="0" t="s">
        <v>216</v>
      </c>
      <c r="B38" s="0" t="s">
        <v>203</v>
      </c>
      <c r="C38" s="0" t="s">
        <v>204</v>
      </c>
      <c r="D38" s="0" t="n">
        <f aca="false">'Fiche 1 sur 2'!$A$7+2</f>
        <v>5</v>
      </c>
      <c r="E38" s="0" t="s">
        <v>217</v>
      </c>
      <c r="F38" s="0" t="n">
        <f aca="false">'Fiche 1 sur 2'!$I$25+'Fiche 1 sur 2'!$G$26</f>
        <v>4</v>
      </c>
      <c r="G38" s="0" t="n">
        <f aca="false">'Fiche 1 sur 2'!$G$26</f>
        <v>4</v>
      </c>
      <c r="H38" s="0" t="n">
        <v>0</v>
      </c>
      <c r="I38" s="0" t="n">
        <v>0</v>
      </c>
    </row>
    <row r="39" customFormat="false" ht="14.4" hidden="false" customHeight="false" outlineLevel="0" collapsed="false">
      <c r="A39" s="0" t="s">
        <v>218</v>
      </c>
      <c r="B39" s="0" t="s">
        <v>203</v>
      </c>
      <c r="C39" s="0" t="s">
        <v>204</v>
      </c>
      <c r="D39" s="0" t="n">
        <f aca="false">'Fiche 1 sur 2'!$A$7+2</f>
        <v>5</v>
      </c>
      <c r="E39" s="0" t="s">
        <v>217</v>
      </c>
      <c r="F39" s="0" t="n">
        <f aca="false">'Fiche 1 sur 2'!$I$25+'Fiche 1 sur 2'!$G$26</f>
        <v>4</v>
      </c>
      <c r="G39" s="0" t="n">
        <f aca="false">'Fiche 1 sur 2'!$G$26-1</f>
        <v>3</v>
      </c>
      <c r="H39" s="0" t="n">
        <v>0</v>
      </c>
      <c r="I39" s="0" t="n">
        <v>0</v>
      </c>
    </row>
    <row r="40" customFormat="false" ht="14.4" hidden="false" customHeight="false" outlineLevel="0" collapsed="false">
      <c r="A40" s="0" t="s">
        <v>219</v>
      </c>
      <c r="B40" s="0" t="s">
        <v>203</v>
      </c>
      <c r="C40" s="0" t="s">
        <v>204</v>
      </c>
      <c r="D40" s="0" t="n">
        <f aca="false">'Fiche 1 sur 2'!$A$7+2</f>
        <v>5</v>
      </c>
      <c r="E40" s="0" t="s">
        <v>220</v>
      </c>
      <c r="F40" s="0" t="n">
        <f aca="false">'Fiche 1 sur 2'!$I$25+'Fiche 1 sur 2'!$G$26</f>
        <v>4</v>
      </c>
      <c r="G40" s="0" t="n">
        <f aca="false">'Fiche 1 sur 2'!$G$26</f>
        <v>4</v>
      </c>
      <c r="H40" s="0" t="n">
        <v>0</v>
      </c>
      <c r="I40" s="0" t="n">
        <v>0</v>
      </c>
    </row>
    <row r="41" customFormat="false" ht="14.4" hidden="false" customHeight="false" outlineLevel="0" collapsed="false">
      <c r="A41" s="0" t="s">
        <v>221</v>
      </c>
      <c r="B41" s="0" t="s">
        <v>203</v>
      </c>
      <c r="C41" s="0" t="s">
        <v>204</v>
      </c>
      <c r="D41" s="0" t="n">
        <f aca="false">'Fiche 1 sur 2'!$A$7+2+1</f>
        <v>6</v>
      </c>
      <c r="E41" s="0" t="s">
        <v>220</v>
      </c>
      <c r="F41" s="0" t="n">
        <f aca="false">'Fiche 1 sur 2'!$I$25+'Fiche 1 sur 2'!$G$26</f>
        <v>4</v>
      </c>
      <c r="G41" s="0" t="n">
        <f aca="false">'Fiche 1 sur 2'!$G$26</f>
        <v>4</v>
      </c>
      <c r="H41" s="0" t="n">
        <v>0</v>
      </c>
      <c r="I41" s="0" t="n">
        <v>0</v>
      </c>
    </row>
    <row r="42" customFormat="false" ht="14.4" hidden="false" customHeight="false" outlineLevel="0" collapsed="false">
      <c r="A42" s="0" t="s">
        <v>222</v>
      </c>
      <c r="B42" s="0" t="s">
        <v>203</v>
      </c>
      <c r="C42" s="0" t="n">
        <v>1</v>
      </c>
      <c r="D42" s="0" t="n">
        <f aca="false">'Fiche 1 sur 2'!$A$7+1</f>
        <v>4</v>
      </c>
      <c r="E42" s="0" t="s">
        <v>223</v>
      </c>
      <c r="F42" s="0" t="n">
        <f aca="false">'Fiche 1 sur 2'!$I$25+'Fiche 1 sur 2'!$G$26</f>
        <v>4</v>
      </c>
      <c r="G42" s="0" t="n">
        <f aca="false">'Fiche 1 sur 2'!$G$26</f>
        <v>4</v>
      </c>
      <c r="H42" s="0" t="n">
        <v>0</v>
      </c>
      <c r="I42" s="0" t="n">
        <v>0</v>
      </c>
    </row>
    <row r="43" customFormat="false" ht="14.4" hidden="false" customHeight="false" outlineLevel="0" collapsed="false">
      <c r="A43" s="0" t="s">
        <v>224</v>
      </c>
      <c r="B43" s="0" t="s">
        <v>203</v>
      </c>
      <c r="C43" s="0" t="n">
        <v>1</v>
      </c>
      <c r="D43" s="0" t="n">
        <f aca="false">'Fiche 1 sur 2'!$A$7+1</f>
        <v>4</v>
      </c>
      <c r="E43" s="0" t="s">
        <v>223</v>
      </c>
      <c r="F43" s="0" t="n">
        <f aca="false">'Fiche 1 sur 2'!$I$25+'Fiche 1 sur 2'!$G$26</f>
        <v>4</v>
      </c>
      <c r="G43" s="0" t="n">
        <f aca="false">'Fiche 1 sur 2'!$G$26-1</f>
        <v>3</v>
      </c>
      <c r="H43" s="0" t="n">
        <v>0</v>
      </c>
      <c r="I43" s="0" t="n">
        <v>0</v>
      </c>
    </row>
    <row r="44" customFormat="false" ht="14.4" hidden="false" customHeight="false" outlineLevel="0" collapsed="false">
      <c r="A44" s="0" t="s">
        <v>225</v>
      </c>
      <c r="B44" s="0" t="s">
        <v>203</v>
      </c>
      <c r="C44" s="0" t="n">
        <v>1</v>
      </c>
      <c r="D44" s="0" t="n">
        <f aca="false">'Fiche 1 sur 2'!$A$7+1</f>
        <v>4</v>
      </c>
      <c r="E44" s="0" t="s">
        <v>226</v>
      </c>
      <c r="F44" s="0" t="n">
        <f aca="false">'Fiche 1 sur 2'!$I$25+'Fiche 1 sur 2'!$G$26</f>
        <v>4</v>
      </c>
      <c r="G44" s="0" t="n">
        <f aca="false">'Fiche 1 sur 2'!$G$26</f>
        <v>4</v>
      </c>
      <c r="H44" s="0" t="n">
        <v>0</v>
      </c>
      <c r="I44" s="0" t="n">
        <v>0</v>
      </c>
    </row>
    <row r="45" customFormat="false" ht="14.4" hidden="false" customHeight="false" outlineLevel="0" collapsed="false">
      <c r="A45" s="0" t="s">
        <v>227</v>
      </c>
      <c r="B45" s="0" t="s">
        <v>203</v>
      </c>
      <c r="C45" s="0" t="n">
        <v>1</v>
      </c>
      <c r="D45" s="0" t="n">
        <f aca="false">'Fiche 1 sur 2'!$A$7+1+1</f>
        <v>5</v>
      </c>
      <c r="E45" s="0" t="s">
        <v>226</v>
      </c>
      <c r="F45" s="0" t="n">
        <f aca="false">'Fiche 1 sur 2'!$I$25+'Fiche 1 sur 2'!$G$26</f>
        <v>4</v>
      </c>
      <c r="G45" s="0" t="n">
        <f aca="false">'Fiche 1 sur 2'!$G$26</f>
        <v>4</v>
      </c>
      <c r="H45" s="0" t="n">
        <v>0</v>
      </c>
      <c r="I45" s="0" t="n">
        <v>0</v>
      </c>
    </row>
    <row r="46" customFormat="false" ht="14.4" hidden="false" customHeight="false" outlineLevel="0" collapsed="false">
      <c r="A46" s="0" t="s">
        <v>228</v>
      </c>
      <c r="B46" s="0" t="s">
        <v>229</v>
      </c>
      <c r="C46" s="0" t="n">
        <v>1</v>
      </c>
      <c r="D46" s="0" t="n">
        <f aca="false">'Fiche 1 sur 2'!$A$7+'Fiche 1 sur 2'!$C$16+1</f>
        <v>4</v>
      </c>
      <c r="E46" s="0" t="s">
        <v>230</v>
      </c>
      <c r="F46" s="0" t="n">
        <f aca="false">'Fiche 1 sur 2'!$G$26+'Fiche 1 sur 2'!$I$26</f>
        <v>5</v>
      </c>
      <c r="G46" s="0" t="n">
        <f aca="false">'Fiche 1 sur 2'!$G$26</f>
        <v>4</v>
      </c>
      <c r="H46" s="0" t="n">
        <v>0</v>
      </c>
      <c r="I46" s="0" t="n">
        <v>0</v>
      </c>
    </row>
    <row r="47" customFormat="false" ht="14.4" hidden="false" customHeight="false" outlineLevel="0" collapsed="false">
      <c r="A47" s="0" t="s">
        <v>231</v>
      </c>
      <c r="B47" s="0" t="s">
        <v>229</v>
      </c>
      <c r="C47" s="0" t="n">
        <v>1</v>
      </c>
      <c r="D47" s="0" t="n">
        <f aca="false">'Fiche 1 sur 2'!$A$7+'Fiche 1 sur 2'!$C$16+1</f>
        <v>4</v>
      </c>
      <c r="E47" s="0" t="s">
        <v>230</v>
      </c>
      <c r="F47" s="0" t="n">
        <f aca="false">'Fiche 1 sur 2'!$G$26+'Fiche 1 sur 2'!$I$26</f>
        <v>5</v>
      </c>
      <c r="G47" s="0" t="n">
        <f aca="false">'Fiche 1 sur 2'!$G$26-1</f>
        <v>3</v>
      </c>
      <c r="H47" s="0" t="n">
        <v>0</v>
      </c>
      <c r="I47" s="0" t="n">
        <v>0</v>
      </c>
    </row>
    <row r="48" customFormat="false" ht="14.4" hidden="false" customHeight="false" outlineLevel="0" collapsed="false">
      <c r="A48" s="0" t="s">
        <v>232</v>
      </c>
      <c r="B48" s="0" t="s">
        <v>229</v>
      </c>
      <c r="C48" s="0" t="n">
        <v>1</v>
      </c>
      <c r="D48" s="0" t="n">
        <f aca="false">'Fiche 1 sur 2'!$A$7+'Fiche 1 sur 2'!$C$16+1</f>
        <v>4</v>
      </c>
      <c r="E48" s="0" t="s">
        <v>233</v>
      </c>
      <c r="F48" s="0" t="n">
        <f aca="false">'Fiche 1 sur 2'!$G$26+'Fiche 1 sur 2'!$I$26</f>
        <v>5</v>
      </c>
      <c r="G48" s="0" t="n">
        <f aca="false">'Fiche 1 sur 2'!$G$26</f>
        <v>4</v>
      </c>
      <c r="H48" s="0" t="n">
        <v>0</v>
      </c>
      <c r="I48" s="0" t="n">
        <v>0</v>
      </c>
    </row>
    <row r="49" customFormat="false" ht="14.4" hidden="false" customHeight="false" outlineLevel="0" collapsed="false">
      <c r="A49" s="0" t="s">
        <v>234</v>
      </c>
      <c r="B49" s="0" t="s">
        <v>229</v>
      </c>
      <c r="C49" s="0" t="n">
        <v>1</v>
      </c>
      <c r="D49" s="0" t="n">
        <f aca="false">'Fiche 1 sur 2'!$A$7+'Fiche 1 sur 2'!$C$16+1+1</f>
        <v>5</v>
      </c>
      <c r="E49" s="0" t="s">
        <v>233</v>
      </c>
      <c r="F49" s="0" t="n">
        <f aca="false">'Fiche 1 sur 2'!$G$26+'Fiche 1 sur 2'!$I$26</f>
        <v>5</v>
      </c>
      <c r="G49" s="0" t="n">
        <f aca="false">'Fiche 1 sur 2'!$G$26</f>
        <v>4</v>
      </c>
      <c r="H49" s="0" t="n">
        <v>0</v>
      </c>
      <c r="I49" s="0" t="n">
        <v>0</v>
      </c>
    </row>
    <row r="50" customFormat="false" ht="14.4" hidden="false" customHeight="false" outlineLevel="0" collapsed="false">
      <c r="A50" s="0" t="s">
        <v>235</v>
      </c>
      <c r="B50" s="0" t="s">
        <v>229</v>
      </c>
      <c r="C50" s="0" t="n">
        <v>1</v>
      </c>
      <c r="D50" s="0" t="n">
        <f aca="false">'Fiche 1 sur 2'!$A$7+'Fiche 1 sur 2'!$C$16+1+1+1</f>
        <v>6</v>
      </c>
      <c r="E50" s="0" t="s">
        <v>236</v>
      </c>
      <c r="F50" s="0" t="n">
        <f aca="false">'Fiche 1 sur 2'!$G$26+'Fiche 1 sur 2'!$I$26</f>
        <v>5</v>
      </c>
      <c r="G50" s="0" t="n">
        <f aca="false">'Fiche 1 sur 2'!$G$26</f>
        <v>4</v>
      </c>
      <c r="H50" s="0" t="n">
        <v>0</v>
      </c>
      <c r="I50" s="0" t="n">
        <v>0</v>
      </c>
    </row>
    <row r="51" customFormat="false" ht="14.4" hidden="false" customHeight="false" outlineLevel="0" collapsed="false">
      <c r="A51" s="0" t="s">
        <v>123</v>
      </c>
      <c r="B51" s="0" t="s">
        <v>229</v>
      </c>
      <c r="C51" s="0" t="s">
        <v>204</v>
      </c>
      <c r="D51" s="0" t="n">
        <f aca="false">'Fiche 1 sur 2'!$A$7</f>
        <v>3</v>
      </c>
      <c r="E51" s="0" t="s">
        <v>237</v>
      </c>
      <c r="F51" s="0" t="n">
        <f aca="false">'Fiche 1 sur 2'!$G$26+'Fiche 1 sur 2'!$I$26</f>
        <v>5</v>
      </c>
      <c r="G51" s="0" t="n">
        <f aca="false">'Fiche 1 sur 2'!$G$26</f>
        <v>4</v>
      </c>
      <c r="H51" s="0" t="n">
        <v>0</v>
      </c>
      <c r="I51" s="0" t="n">
        <v>0</v>
      </c>
    </row>
    <row r="52" customFormat="false" ht="14.4" hidden="false" customHeight="false" outlineLevel="0" collapsed="false">
      <c r="A52" s="0" t="s">
        <v>238</v>
      </c>
      <c r="B52" s="0" t="s">
        <v>229</v>
      </c>
      <c r="C52" s="0" t="s">
        <v>204</v>
      </c>
      <c r="D52" s="0" t="n">
        <f aca="false">'Fiche 1 sur 2'!$A$7</f>
        <v>3</v>
      </c>
      <c r="E52" s="0" t="s">
        <v>237</v>
      </c>
      <c r="F52" s="0" t="n">
        <f aca="false">'Fiche 1 sur 2'!$G$26+'Fiche 1 sur 2'!$I$26</f>
        <v>5</v>
      </c>
      <c r="G52" s="0" t="n">
        <f aca="false">'Fiche 1 sur 2'!$G$26-1</f>
        <v>3</v>
      </c>
      <c r="H52" s="0" t="n">
        <v>0</v>
      </c>
      <c r="I52" s="0" t="n">
        <v>0</v>
      </c>
    </row>
    <row r="53" customFormat="false" ht="14.4" hidden="false" customHeight="false" outlineLevel="0" collapsed="false">
      <c r="A53" s="0" t="s">
        <v>239</v>
      </c>
      <c r="B53" s="0" t="s">
        <v>229</v>
      </c>
      <c r="C53" s="0" t="s">
        <v>204</v>
      </c>
      <c r="D53" s="0" t="n">
        <f aca="false">'Fiche 1 sur 2'!$A$7</f>
        <v>3</v>
      </c>
      <c r="E53" s="0" t="s">
        <v>240</v>
      </c>
      <c r="F53" s="0" t="n">
        <f aca="false">'Fiche 1 sur 2'!$G$26+'Fiche 1 sur 2'!$I$26</f>
        <v>5</v>
      </c>
      <c r="G53" s="0" t="n">
        <f aca="false">'Fiche 1 sur 2'!$G$26</f>
        <v>4</v>
      </c>
      <c r="H53" s="0" t="n">
        <v>0</v>
      </c>
      <c r="I53" s="0" t="n">
        <v>0</v>
      </c>
    </row>
    <row r="54" customFormat="false" ht="14.4" hidden="false" customHeight="false" outlineLevel="0" collapsed="false">
      <c r="A54" s="0" t="s">
        <v>241</v>
      </c>
      <c r="B54" s="0" t="s">
        <v>229</v>
      </c>
      <c r="C54" s="0" t="s">
        <v>204</v>
      </c>
      <c r="D54" s="0" t="n">
        <f aca="false">'Fiche 1 sur 2'!$A$7+1</f>
        <v>4</v>
      </c>
      <c r="E54" s="0" t="s">
        <v>240</v>
      </c>
      <c r="F54" s="0" t="n">
        <f aca="false">'Fiche 1 sur 2'!$G$26+'Fiche 1 sur 2'!$I$26</f>
        <v>5</v>
      </c>
      <c r="G54" s="0" t="n">
        <f aca="false">'Fiche 1 sur 2'!$G$26</f>
        <v>4</v>
      </c>
      <c r="H54" s="0" t="n">
        <v>0</v>
      </c>
      <c r="I54" s="0" t="n">
        <v>0</v>
      </c>
    </row>
    <row r="55" customFormat="false" ht="14.4" hidden="false" customHeight="false" outlineLevel="0" collapsed="false">
      <c r="A55" s="0" t="s">
        <v>242</v>
      </c>
      <c r="B55" s="0" t="s">
        <v>229</v>
      </c>
      <c r="C55" s="0" t="s">
        <v>204</v>
      </c>
      <c r="D55" s="0" t="n">
        <f aca="false">'Fiche 1 sur 2'!$A$7+'Fiche 1 sur 2'!$C$16+1+1</f>
        <v>5</v>
      </c>
      <c r="E55" s="0" t="s">
        <v>243</v>
      </c>
      <c r="F55" s="0" t="n">
        <f aca="false">'Fiche 1 sur 2'!$G$26+'Fiche 1 sur 2'!$I$26</f>
        <v>5</v>
      </c>
      <c r="G55" s="0" t="n">
        <f aca="false">'Fiche 1 sur 2'!$G$26</f>
        <v>4</v>
      </c>
      <c r="H55" s="0" t="n">
        <v>0</v>
      </c>
      <c r="I55" s="0" t="n">
        <v>0</v>
      </c>
    </row>
    <row r="56" customFormat="false" ht="14.4" hidden="false" customHeight="false" outlineLevel="0" collapsed="false">
      <c r="A56" s="0" t="s">
        <v>244</v>
      </c>
      <c r="B56" s="0" t="s">
        <v>229</v>
      </c>
      <c r="C56" s="0" t="n">
        <v>1</v>
      </c>
      <c r="D56" s="0" t="n">
        <f aca="false">'Fiche 1 sur 2'!$A$7+2</f>
        <v>5</v>
      </c>
      <c r="E56" s="0" t="s">
        <v>245</v>
      </c>
      <c r="F56" s="0" t="n">
        <f aca="false">'Fiche 1 sur 2'!$G$26+'Fiche 1 sur 2'!$I$26</f>
        <v>5</v>
      </c>
      <c r="G56" s="0" t="n">
        <f aca="false">'Fiche 1 sur 2'!$G$26</f>
        <v>4</v>
      </c>
      <c r="H56" s="0" t="n">
        <v>0</v>
      </c>
      <c r="I56" s="0" t="n">
        <v>0</v>
      </c>
    </row>
    <row r="57" customFormat="false" ht="14.4" hidden="false" customHeight="false" outlineLevel="0" collapsed="false">
      <c r="A57" s="0" t="s">
        <v>246</v>
      </c>
      <c r="B57" s="0" t="s">
        <v>229</v>
      </c>
      <c r="C57" s="0" t="n">
        <v>1</v>
      </c>
      <c r="D57" s="0" t="n">
        <f aca="false">'Fiche 1 sur 2'!$A$7+2</f>
        <v>5</v>
      </c>
      <c r="E57" s="0" t="s">
        <v>245</v>
      </c>
      <c r="F57" s="0" t="n">
        <f aca="false">'Fiche 1 sur 2'!$G$26+'Fiche 1 sur 2'!$I$26</f>
        <v>5</v>
      </c>
      <c r="G57" s="0" t="n">
        <f aca="false">'Fiche 1 sur 2'!$G$26-1</f>
        <v>3</v>
      </c>
      <c r="H57" s="0" t="n">
        <v>0</v>
      </c>
      <c r="I57" s="0" t="n">
        <v>0</v>
      </c>
    </row>
    <row r="58" customFormat="false" ht="14.4" hidden="false" customHeight="false" outlineLevel="0" collapsed="false">
      <c r="A58" s="0" t="s">
        <v>247</v>
      </c>
      <c r="B58" s="0" t="s">
        <v>229</v>
      </c>
      <c r="C58" s="0" t="n">
        <v>1</v>
      </c>
      <c r="D58" s="0" t="n">
        <f aca="false">'Fiche 1 sur 2'!$A$7+2</f>
        <v>5</v>
      </c>
      <c r="E58" s="0" t="s">
        <v>248</v>
      </c>
      <c r="F58" s="0" t="n">
        <f aca="false">'Fiche 1 sur 2'!$G$26+'Fiche 1 sur 2'!$I$26</f>
        <v>5</v>
      </c>
      <c r="G58" s="0" t="n">
        <f aca="false">'Fiche 1 sur 2'!$G$26</f>
        <v>4</v>
      </c>
      <c r="H58" s="0" t="n">
        <v>0</v>
      </c>
      <c r="I58" s="0" t="n">
        <v>0</v>
      </c>
    </row>
    <row r="59" customFormat="false" ht="14.4" hidden="false" customHeight="false" outlineLevel="0" collapsed="false">
      <c r="A59" s="0" t="s">
        <v>249</v>
      </c>
      <c r="B59" s="0" t="s">
        <v>229</v>
      </c>
      <c r="C59" s="0" t="n">
        <v>1</v>
      </c>
      <c r="D59" s="0" t="n">
        <f aca="false">'Fiche 1 sur 2'!$A$7+2+1</f>
        <v>6</v>
      </c>
      <c r="E59" s="0" t="s">
        <v>248</v>
      </c>
      <c r="F59" s="0" t="n">
        <f aca="false">'Fiche 1 sur 2'!$G$26+'Fiche 1 sur 2'!$I$26</f>
        <v>5</v>
      </c>
      <c r="G59" s="0" t="n">
        <f aca="false">'Fiche 1 sur 2'!$G$26</f>
        <v>4</v>
      </c>
      <c r="H59" s="0" t="n">
        <v>0</v>
      </c>
      <c r="I59" s="0" t="n">
        <v>0</v>
      </c>
    </row>
    <row r="60" customFormat="false" ht="14.4" hidden="false" customHeight="false" outlineLevel="0" collapsed="false">
      <c r="A60" s="0" t="s">
        <v>250</v>
      </c>
      <c r="B60" s="0" t="s">
        <v>229</v>
      </c>
      <c r="C60" s="0" t="n">
        <v>1</v>
      </c>
      <c r="D60" s="0" t="n">
        <f aca="false">'Fiche 1 sur 2'!$A$7+'Fiche 1 sur 2'!C16+2+1+1</f>
        <v>7</v>
      </c>
      <c r="E60" s="0" t="s">
        <v>251</v>
      </c>
      <c r="F60" s="0" t="n">
        <f aca="false">'Fiche 1 sur 2'!$G$26+'Fiche 1 sur 2'!$I$26</f>
        <v>5</v>
      </c>
      <c r="G60" s="0" t="n">
        <f aca="false">'Fiche 1 sur 2'!$G$26</f>
        <v>4</v>
      </c>
      <c r="H60" s="0" t="n">
        <v>0</v>
      </c>
      <c r="I60" s="0" t="n">
        <v>0</v>
      </c>
    </row>
    <row r="61" customFormat="false" ht="14.4" hidden="false" customHeight="false" outlineLevel="0" collapsed="false">
      <c r="A61" s="0" t="s">
        <v>252</v>
      </c>
      <c r="B61" s="0" t="s">
        <v>253</v>
      </c>
      <c r="C61" s="0" t="n">
        <v>1</v>
      </c>
      <c r="D61" s="0" t="n">
        <f aca="false">'Fiche 1 sur 2'!$A$15+'Fiche 1 sur 2'!$C$16+3</f>
        <v>6</v>
      </c>
      <c r="E61" s="0" t="s">
        <v>254</v>
      </c>
      <c r="F61" s="0" t="n">
        <f aca="false">'Fiche 1 sur 2'!$A$24+'Fiche 1 sur 2'!$C$23</f>
        <v>3</v>
      </c>
      <c r="G61" s="0" t="n">
        <f aca="false">'Fiche 1 sur 2'!$A$24</f>
        <v>3</v>
      </c>
      <c r="H61" s="0" t="n">
        <v>0</v>
      </c>
      <c r="I61" s="0" t="n">
        <v>1</v>
      </c>
    </row>
    <row r="62" customFormat="false" ht="14.4" hidden="false" customHeight="false" outlineLevel="0" collapsed="false">
      <c r="A62" s="0" t="s">
        <v>255</v>
      </c>
      <c r="B62" s="0" t="s">
        <v>253</v>
      </c>
      <c r="C62" s="0" t="n">
        <v>1</v>
      </c>
      <c r="D62" s="0" t="n">
        <f aca="false">'Fiche 1 sur 2'!$A$15+'Fiche 1 sur 2'!$C$16+3</f>
        <v>6</v>
      </c>
      <c r="E62" s="0" t="s">
        <v>254</v>
      </c>
      <c r="F62" s="0" t="n">
        <f aca="false">'Fiche 1 sur 2'!$A$24+'Fiche 1 sur 2'!$C$23</f>
        <v>3</v>
      </c>
      <c r="G62" s="0" t="n">
        <f aca="false">'Fiche 1 sur 2'!$A$24-1</f>
        <v>2</v>
      </c>
      <c r="H62" s="0" t="n">
        <v>0</v>
      </c>
      <c r="I62" s="0" t="n">
        <v>1</v>
      </c>
    </row>
    <row r="63" customFormat="false" ht="14.4" hidden="false" customHeight="false" outlineLevel="0" collapsed="false">
      <c r="A63" s="0" t="s">
        <v>256</v>
      </c>
      <c r="B63" s="0" t="s">
        <v>253</v>
      </c>
      <c r="C63" s="0" t="n">
        <v>1</v>
      </c>
      <c r="D63" s="0" t="n">
        <f aca="false">'Fiche 1 sur 2'!$A$15+'Fiche 1 sur 2'!$C$16+3</f>
        <v>6</v>
      </c>
      <c r="E63" s="0" t="s">
        <v>257</v>
      </c>
      <c r="F63" s="0" t="n">
        <f aca="false">'Fiche 1 sur 2'!$A$24+'Fiche 1 sur 2'!$C$23</f>
        <v>3</v>
      </c>
      <c r="G63" s="0" t="n">
        <f aca="false">'Fiche 1 sur 2'!$A$24</f>
        <v>3</v>
      </c>
      <c r="H63" s="0" t="n">
        <v>0</v>
      </c>
      <c r="I63" s="0" t="n">
        <v>1</v>
      </c>
    </row>
    <row r="64" customFormat="false" ht="14.4" hidden="false" customHeight="false" outlineLevel="0" collapsed="false">
      <c r="A64" s="0" t="s">
        <v>258</v>
      </c>
      <c r="B64" s="0" t="s">
        <v>253</v>
      </c>
      <c r="C64" s="0" t="n">
        <v>1</v>
      </c>
      <c r="D64" s="0" t="n">
        <f aca="false">'Fiche 1 sur 2'!$A$15+'Fiche 1 sur 2'!$C$16+3+1</f>
        <v>7</v>
      </c>
      <c r="E64" s="0" t="s">
        <v>257</v>
      </c>
      <c r="F64" s="0" t="n">
        <f aca="false">'Fiche 1 sur 2'!$A$24+'Fiche 1 sur 2'!$C$23</f>
        <v>3</v>
      </c>
      <c r="G64" s="0" t="n">
        <f aca="false">'Fiche 1 sur 2'!$A$24</f>
        <v>3</v>
      </c>
      <c r="H64" s="0" t="n">
        <v>0</v>
      </c>
      <c r="I64" s="0" t="n">
        <v>1</v>
      </c>
    </row>
    <row r="65" customFormat="false" ht="14.4" hidden="false" customHeight="false" outlineLevel="0" collapsed="false">
      <c r="A65" s="0" t="s">
        <v>259</v>
      </c>
      <c r="B65" s="0" t="s">
        <v>253</v>
      </c>
      <c r="C65" s="0" t="n">
        <v>1</v>
      </c>
      <c r="D65" s="0" t="n">
        <f aca="false">'Fiche 1 sur 2'!$A$15+'Fiche 1 sur 2'!$C$16+3</f>
        <v>6</v>
      </c>
      <c r="E65" s="0" t="s">
        <v>260</v>
      </c>
      <c r="F65" s="0" t="n">
        <f aca="false">'Fiche 1 sur 2'!$A$24+'Fiche 1 sur 2'!$C$23</f>
        <v>3</v>
      </c>
      <c r="G65" s="0" t="n">
        <f aca="false">'Fiche 1 sur 2'!$A$24</f>
        <v>3</v>
      </c>
      <c r="H65" s="0" t="n">
        <v>0</v>
      </c>
      <c r="I65" s="0" t="n">
        <v>1</v>
      </c>
    </row>
    <row r="66" customFormat="false" ht="14.4" hidden="false" customHeight="false" outlineLevel="0" collapsed="false">
      <c r="A66" s="0" t="s">
        <v>261</v>
      </c>
      <c r="B66" s="0" t="s">
        <v>253</v>
      </c>
      <c r="C66" s="0" t="n">
        <v>1</v>
      </c>
      <c r="D66" s="0" t="n">
        <f aca="false">'Fiche 1 sur 2'!$A$15+'Fiche 1 sur 2'!$C$16+3</f>
        <v>6</v>
      </c>
      <c r="E66" s="0" t="s">
        <v>260</v>
      </c>
      <c r="F66" s="0" t="n">
        <f aca="false">'Fiche 1 sur 2'!$A$24+'Fiche 1 sur 2'!$C$23</f>
        <v>3</v>
      </c>
      <c r="G66" s="0" t="n">
        <f aca="false">'Fiche 1 sur 2'!$A$24-1</f>
        <v>2</v>
      </c>
      <c r="H66" s="0" t="n">
        <v>0</v>
      </c>
      <c r="I66" s="0" t="n">
        <v>1</v>
      </c>
    </row>
    <row r="67" customFormat="false" ht="14.4" hidden="false" customHeight="false" outlineLevel="0" collapsed="false">
      <c r="A67" s="0" t="s">
        <v>262</v>
      </c>
      <c r="B67" s="0" t="s">
        <v>253</v>
      </c>
      <c r="C67" s="0" t="n">
        <v>1</v>
      </c>
      <c r="D67" s="0" t="n">
        <f aca="false">'Fiche 1 sur 2'!$A$15+'Fiche 1 sur 2'!$C$16+3</f>
        <v>6</v>
      </c>
      <c r="E67" s="0" t="s">
        <v>263</v>
      </c>
      <c r="F67" s="0" t="n">
        <f aca="false">'Fiche 1 sur 2'!$A$24+'Fiche 1 sur 2'!$C$23</f>
        <v>3</v>
      </c>
      <c r="G67" s="0" t="n">
        <f aca="false">'Fiche 1 sur 2'!$A$24</f>
        <v>3</v>
      </c>
      <c r="H67" s="0" t="n">
        <v>0</v>
      </c>
      <c r="I67" s="0" t="n">
        <v>1</v>
      </c>
    </row>
    <row r="68" customFormat="false" ht="14.4" hidden="false" customHeight="false" outlineLevel="0" collapsed="false">
      <c r="A68" s="0" t="s">
        <v>264</v>
      </c>
      <c r="B68" s="0" t="s">
        <v>253</v>
      </c>
      <c r="C68" s="0" t="n">
        <v>1</v>
      </c>
      <c r="D68" s="0" t="n">
        <f aca="false">'Fiche 1 sur 2'!$A$15+'Fiche 1 sur 2'!$C$16+3+1</f>
        <v>7</v>
      </c>
      <c r="E68" s="0" t="s">
        <v>263</v>
      </c>
      <c r="F68" s="0" t="n">
        <f aca="false">'Fiche 1 sur 2'!$A$24+'Fiche 1 sur 2'!$C$23</f>
        <v>3</v>
      </c>
      <c r="G68" s="0" t="n">
        <f aca="false">'Fiche 1 sur 2'!$A$24</f>
        <v>3</v>
      </c>
      <c r="H68" s="0" t="n">
        <v>0</v>
      </c>
      <c r="I68" s="0" t="n">
        <v>1</v>
      </c>
    </row>
    <row r="69" customFormat="false" ht="14.4" hidden="false" customHeight="false" outlineLevel="0" collapsed="false">
      <c r="A69" s="0" t="s">
        <v>265</v>
      </c>
      <c r="B69" s="0" t="s">
        <v>253</v>
      </c>
      <c r="C69" s="0" t="s">
        <v>204</v>
      </c>
      <c r="D69" s="0" t="n">
        <f aca="false">'Fiche 1 sur 2'!$A$15+2</f>
        <v>5</v>
      </c>
      <c r="E69" s="0" t="s">
        <v>266</v>
      </c>
      <c r="F69" s="0" t="n">
        <f aca="false">'Fiche 1 sur 2'!$A$24+'Fiche 1 sur 2'!$C$23</f>
        <v>3</v>
      </c>
      <c r="G69" s="0" t="n">
        <f aca="false">'Fiche 1 sur 2'!$A$24</f>
        <v>3</v>
      </c>
      <c r="H69" s="0" t="n">
        <v>0</v>
      </c>
      <c r="I69" s="0" t="n">
        <v>0</v>
      </c>
    </row>
    <row r="70" customFormat="false" ht="14.4" hidden="false" customHeight="false" outlineLevel="0" collapsed="false">
      <c r="A70" s="0" t="s">
        <v>267</v>
      </c>
      <c r="B70" s="0" t="s">
        <v>253</v>
      </c>
      <c r="C70" s="0" t="s">
        <v>204</v>
      </c>
      <c r="D70" s="0" t="n">
        <f aca="false">'Fiche 1 sur 2'!$A$15+2</f>
        <v>5</v>
      </c>
      <c r="E70" s="0" t="s">
        <v>266</v>
      </c>
      <c r="F70" s="0" t="n">
        <f aca="false">'Fiche 1 sur 2'!$A$24+'Fiche 1 sur 2'!$C$23</f>
        <v>3</v>
      </c>
      <c r="G70" s="0" t="n">
        <f aca="false">'Fiche 1 sur 2'!$A$24-1</f>
        <v>2</v>
      </c>
      <c r="H70" s="0" t="n">
        <v>0</v>
      </c>
      <c r="I70" s="0" t="n">
        <v>0</v>
      </c>
    </row>
    <row r="71" customFormat="false" ht="14.4" hidden="false" customHeight="false" outlineLevel="0" collapsed="false">
      <c r="A71" s="0" t="s">
        <v>268</v>
      </c>
      <c r="B71" s="0" t="s">
        <v>253</v>
      </c>
      <c r="C71" s="0" t="s">
        <v>204</v>
      </c>
      <c r="D71" s="0" t="n">
        <f aca="false">'Fiche 1 sur 2'!$A$15+2</f>
        <v>5</v>
      </c>
      <c r="E71" s="0" t="s">
        <v>269</v>
      </c>
      <c r="F71" s="0" t="n">
        <f aca="false">'Fiche 1 sur 2'!$A$24+'Fiche 1 sur 2'!$C$23</f>
        <v>3</v>
      </c>
      <c r="G71" s="0" t="n">
        <f aca="false">'Fiche 1 sur 2'!$A$24</f>
        <v>3</v>
      </c>
      <c r="H71" s="0" t="n">
        <v>0</v>
      </c>
      <c r="I71" s="0" t="n">
        <v>0</v>
      </c>
    </row>
    <row r="72" customFormat="false" ht="14.4" hidden="false" customHeight="false" outlineLevel="0" collapsed="false">
      <c r="A72" s="0" t="s">
        <v>270</v>
      </c>
      <c r="B72" s="0" t="s">
        <v>253</v>
      </c>
      <c r="C72" s="0" t="s">
        <v>204</v>
      </c>
      <c r="D72" s="0" t="n">
        <f aca="false">'Fiche 1 sur 2'!$A$15+2+1</f>
        <v>6</v>
      </c>
      <c r="E72" s="0" t="s">
        <v>269</v>
      </c>
      <c r="F72" s="0" t="n">
        <f aca="false">'Fiche 1 sur 2'!$A$24+'Fiche 1 sur 2'!$C$23</f>
        <v>3</v>
      </c>
      <c r="G72" s="0" t="n">
        <f aca="false">'Fiche 1 sur 2'!$A$24</f>
        <v>3</v>
      </c>
      <c r="H72" s="0" t="n">
        <v>0</v>
      </c>
      <c r="I72" s="0" t="n">
        <v>0</v>
      </c>
    </row>
    <row r="73" customFormat="false" ht="14.4" hidden="false" customHeight="false" outlineLevel="0" collapsed="false">
      <c r="A73" s="0" t="s">
        <v>74</v>
      </c>
      <c r="B73" s="0" t="s">
        <v>271</v>
      </c>
      <c r="C73" s="0" t="s">
        <v>204</v>
      </c>
      <c r="D73" s="0" t="n">
        <f aca="false">'Fiche 1 sur 2'!$A$15-2</f>
        <v>1</v>
      </c>
      <c r="E73" s="0" t="s">
        <v>272</v>
      </c>
      <c r="F73" s="0" t="n">
        <f aca="false">'Fiche 1 sur 2'!$A$24+'Fiche 1 sur 2'!$C$24</f>
        <v>3</v>
      </c>
      <c r="G73" s="0" t="n">
        <f aca="false">'Fiche 1 sur 2'!$A$24</f>
        <v>3</v>
      </c>
      <c r="H73" s="0" t="n">
        <v>2</v>
      </c>
      <c r="I73" s="0" t="n">
        <v>0</v>
      </c>
    </row>
    <row r="74" customFormat="false" ht="14.4" hidden="false" customHeight="false" outlineLevel="0" collapsed="false">
      <c r="A74" s="0" t="s">
        <v>273</v>
      </c>
      <c r="B74" s="0" t="s">
        <v>271</v>
      </c>
      <c r="C74" s="0" t="s">
        <v>204</v>
      </c>
      <c r="D74" s="0" t="n">
        <f aca="false">'Fiche 1 sur 2'!$A$15-2</f>
        <v>1</v>
      </c>
      <c r="E74" s="0" t="s">
        <v>272</v>
      </c>
      <c r="F74" s="0" t="n">
        <f aca="false">'Fiche 1 sur 2'!$A$24+'Fiche 1 sur 2'!$C$24</f>
        <v>3</v>
      </c>
      <c r="G74" s="0" t="n">
        <f aca="false">'Fiche 1 sur 2'!$A$24-1</f>
        <v>2</v>
      </c>
      <c r="H74" s="0" t="n">
        <v>2</v>
      </c>
      <c r="I74" s="0" t="n">
        <v>0</v>
      </c>
    </row>
    <row r="75" customFormat="false" ht="14.4" hidden="false" customHeight="false" outlineLevel="0" collapsed="false">
      <c r="A75" s="0" t="s">
        <v>274</v>
      </c>
      <c r="B75" s="0" t="s">
        <v>271</v>
      </c>
      <c r="C75" s="0" t="s">
        <v>204</v>
      </c>
      <c r="D75" s="0" t="n">
        <f aca="false">'Fiche 1 sur 2'!$A$15-2</f>
        <v>1</v>
      </c>
      <c r="E75" s="0" t="s">
        <v>275</v>
      </c>
      <c r="F75" s="0" t="n">
        <f aca="false">'Fiche 1 sur 2'!$A$24+'Fiche 1 sur 2'!$C$24</f>
        <v>3</v>
      </c>
      <c r="G75" s="0" t="n">
        <f aca="false">'Fiche 1 sur 2'!$A$24</f>
        <v>3</v>
      </c>
      <c r="H75" s="0" t="n">
        <v>2</v>
      </c>
      <c r="I75" s="0" t="n">
        <v>0</v>
      </c>
    </row>
    <row r="76" customFormat="false" ht="14.4" hidden="false" customHeight="false" outlineLevel="0" collapsed="false">
      <c r="A76" s="0" t="s">
        <v>276</v>
      </c>
      <c r="B76" s="0" t="s">
        <v>271</v>
      </c>
      <c r="C76" s="0" t="s">
        <v>204</v>
      </c>
      <c r="D76" s="0" t="n">
        <f aca="false">'Fiche 1 sur 2'!$A$15-2+1</f>
        <v>2</v>
      </c>
      <c r="E76" s="0" t="s">
        <v>275</v>
      </c>
      <c r="F76" s="0" t="n">
        <f aca="false">'Fiche 1 sur 2'!$A$24+'Fiche 1 sur 2'!$C$24</f>
        <v>3</v>
      </c>
      <c r="G76" s="0" t="n">
        <f aca="false">'Fiche 1 sur 2'!$A$24</f>
        <v>3</v>
      </c>
      <c r="H76" s="0" t="n">
        <v>2</v>
      </c>
      <c r="I76" s="0" t="n">
        <v>0</v>
      </c>
    </row>
    <row r="77" customFormat="false" ht="14.4" hidden="false" customHeight="false" outlineLevel="0" collapsed="false">
      <c r="A77" s="0" t="s">
        <v>277</v>
      </c>
      <c r="B77" s="0" t="s">
        <v>271</v>
      </c>
      <c r="C77" s="0" t="n">
        <v>1</v>
      </c>
      <c r="D77" s="0" t="n">
        <f aca="false">'Fiche 1 sur 2'!$A$15-2</f>
        <v>1</v>
      </c>
      <c r="E77" s="0" t="s">
        <v>278</v>
      </c>
      <c r="F77" s="0" t="n">
        <f aca="false">'Fiche 1 sur 2'!$A$24+'Fiche 1 sur 2'!$C$24</f>
        <v>3</v>
      </c>
      <c r="G77" s="0" t="n">
        <f aca="false">'Fiche 1 sur 2'!$A$24</f>
        <v>3</v>
      </c>
      <c r="H77" s="0" t="n">
        <v>4</v>
      </c>
      <c r="I77" s="0" t="n">
        <v>1</v>
      </c>
    </row>
    <row r="78" customFormat="false" ht="14.4" hidden="false" customHeight="false" outlineLevel="0" collapsed="false">
      <c r="A78" s="0" t="s">
        <v>279</v>
      </c>
      <c r="B78" s="0" t="s">
        <v>271</v>
      </c>
      <c r="C78" s="0" t="n">
        <v>1</v>
      </c>
      <c r="D78" s="0" t="n">
        <f aca="false">'Fiche 1 sur 2'!$A$15-2</f>
        <v>1</v>
      </c>
      <c r="E78" s="0" t="s">
        <v>278</v>
      </c>
      <c r="F78" s="0" t="n">
        <f aca="false">'Fiche 1 sur 2'!$A$24+'Fiche 1 sur 2'!$C$24</f>
        <v>3</v>
      </c>
      <c r="G78" s="0" t="n">
        <f aca="false">'Fiche 1 sur 2'!$A$24-1</f>
        <v>2</v>
      </c>
      <c r="H78" s="0" t="n">
        <v>4</v>
      </c>
      <c r="I78" s="0" t="n">
        <v>1</v>
      </c>
    </row>
    <row r="79" customFormat="false" ht="14.4" hidden="false" customHeight="false" outlineLevel="0" collapsed="false">
      <c r="A79" s="0" t="s">
        <v>280</v>
      </c>
      <c r="B79" s="0" t="s">
        <v>271</v>
      </c>
      <c r="C79" s="0" t="n">
        <v>1</v>
      </c>
      <c r="D79" s="0" t="n">
        <f aca="false">'Fiche 1 sur 2'!$A$15-2</f>
        <v>1</v>
      </c>
      <c r="E79" s="0" t="s">
        <v>281</v>
      </c>
      <c r="F79" s="0" t="n">
        <f aca="false">'Fiche 1 sur 2'!$A$24+'Fiche 1 sur 2'!$C$24</f>
        <v>3</v>
      </c>
      <c r="G79" s="0" t="n">
        <f aca="false">'Fiche 1 sur 2'!$A$24</f>
        <v>3</v>
      </c>
      <c r="H79" s="0" t="n">
        <v>4</v>
      </c>
      <c r="I79" s="0" t="n">
        <v>1</v>
      </c>
    </row>
    <row r="80" customFormat="false" ht="14.4" hidden="false" customHeight="false" outlineLevel="0" collapsed="false">
      <c r="A80" s="0" t="s">
        <v>282</v>
      </c>
      <c r="B80" s="0" t="s">
        <v>271</v>
      </c>
      <c r="C80" s="0" t="n">
        <v>1</v>
      </c>
      <c r="D80" s="0" t="n">
        <f aca="false">'Fiche 1 sur 2'!$A$15-2+1</f>
        <v>2</v>
      </c>
      <c r="E80" s="0" t="s">
        <v>281</v>
      </c>
      <c r="F80" s="0" t="n">
        <f aca="false">'Fiche 1 sur 2'!$A$24+'Fiche 1 sur 2'!$C$24</f>
        <v>3</v>
      </c>
      <c r="G80" s="0" t="n">
        <f aca="false">'Fiche 1 sur 2'!$A$24</f>
        <v>3</v>
      </c>
      <c r="H80" s="0" t="n">
        <v>4</v>
      </c>
      <c r="I80" s="0" t="n">
        <v>1</v>
      </c>
    </row>
    <row r="81" customFormat="false" ht="14.4" hidden="false" customHeight="false" outlineLevel="0" collapsed="false">
      <c r="A81" s="0" t="s">
        <v>283</v>
      </c>
      <c r="B81" s="0" t="s">
        <v>271</v>
      </c>
      <c r="C81" s="0" t="n">
        <v>2</v>
      </c>
      <c r="D81" s="0" t="n">
        <f aca="false">'Fiche 1 sur 2'!$A$15-2</f>
        <v>1</v>
      </c>
      <c r="E81" s="0" t="s">
        <v>284</v>
      </c>
      <c r="F81" s="0" t="n">
        <f aca="false">'Fiche 1 sur 2'!$A$24+'Fiche 1 sur 2'!$C$24</f>
        <v>3</v>
      </c>
      <c r="G81" s="0" t="n">
        <f aca="false">'Fiche 1 sur 2'!$A$24</f>
        <v>3</v>
      </c>
      <c r="H81" s="0" t="n">
        <v>6</v>
      </c>
      <c r="I81" s="0" t="n">
        <v>2</v>
      </c>
    </row>
    <row r="82" customFormat="false" ht="14.4" hidden="false" customHeight="false" outlineLevel="0" collapsed="false">
      <c r="A82" s="0" t="s">
        <v>285</v>
      </c>
      <c r="B82" s="0" t="s">
        <v>271</v>
      </c>
      <c r="C82" s="0" t="n">
        <v>2</v>
      </c>
      <c r="D82" s="0" t="n">
        <f aca="false">'Fiche 1 sur 2'!$A$15-2</f>
        <v>1</v>
      </c>
      <c r="E82" s="0" t="s">
        <v>284</v>
      </c>
      <c r="F82" s="0" t="n">
        <f aca="false">'Fiche 1 sur 2'!$A$24+'Fiche 1 sur 2'!$C$24</f>
        <v>3</v>
      </c>
      <c r="G82" s="0" t="n">
        <f aca="false">'Fiche 1 sur 2'!$A$24-1</f>
        <v>2</v>
      </c>
      <c r="H82" s="0" t="n">
        <v>6</v>
      </c>
      <c r="I82" s="0" t="n">
        <v>2</v>
      </c>
    </row>
    <row r="83" customFormat="false" ht="14.4" hidden="false" customHeight="false" outlineLevel="0" collapsed="false">
      <c r="A83" s="0" t="s">
        <v>286</v>
      </c>
      <c r="B83" s="0" t="s">
        <v>271</v>
      </c>
      <c r="C83" s="0" t="n">
        <v>2</v>
      </c>
      <c r="D83" s="0" t="n">
        <f aca="false">'Fiche 1 sur 2'!$A$15-2</f>
        <v>1</v>
      </c>
      <c r="E83" s="0" t="s">
        <v>287</v>
      </c>
      <c r="F83" s="0" t="n">
        <f aca="false">'Fiche 1 sur 2'!$A$24+'Fiche 1 sur 2'!$C$24</f>
        <v>3</v>
      </c>
      <c r="G83" s="0" t="n">
        <f aca="false">'Fiche 1 sur 2'!$A$24</f>
        <v>3</v>
      </c>
      <c r="H83" s="0" t="n">
        <v>6</v>
      </c>
      <c r="I83" s="0" t="n">
        <v>2</v>
      </c>
    </row>
    <row r="84" customFormat="false" ht="14.4" hidden="false" customHeight="false" outlineLevel="0" collapsed="false">
      <c r="A84" s="0" t="s">
        <v>288</v>
      </c>
      <c r="B84" s="0" t="s">
        <v>271</v>
      </c>
      <c r="C84" s="0" t="n">
        <v>2</v>
      </c>
      <c r="D84" s="0" t="n">
        <f aca="false">'Fiche 1 sur 2'!$A$15-2+1</f>
        <v>2</v>
      </c>
      <c r="E84" s="0" t="s">
        <v>287</v>
      </c>
      <c r="F84" s="0" t="n">
        <f aca="false">'Fiche 1 sur 2'!$A$24+'Fiche 1 sur 2'!$C$24</f>
        <v>3</v>
      </c>
      <c r="G84" s="0" t="n">
        <f aca="false">'Fiche 1 sur 2'!$A$24</f>
        <v>3</v>
      </c>
      <c r="H84" s="0" t="n">
        <v>6</v>
      </c>
      <c r="I84" s="0" t="n">
        <v>2</v>
      </c>
    </row>
    <row r="85" customFormat="false" ht="14.4" hidden="false" customHeight="false" outlineLevel="0" collapsed="false">
      <c r="A85" s="0" t="s">
        <v>289</v>
      </c>
      <c r="B85" s="0" t="s">
        <v>271</v>
      </c>
      <c r="C85" s="0" t="s">
        <v>204</v>
      </c>
      <c r="D85" s="0" t="n">
        <f aca="false">'Fiche 1 sur 2'!$A$15-2</f>
        <v>1</v>
      </c>
      <c r="E85" s="0" t="s">
        <v>290</v>
      </c>
      <c r="F85" s="0" t="n">
        <f aca="false">'Fiche 1 sur 2'!$A$24+'Fiche 1 sur 2'!$C$24</f>
        <v>3</v>
      </c>
      <c r="G85" s="0" t="n">
        <f aca="false">'Fiche 1 sur 2'!$A$24</f>
        <v>3</v>
      </c>
      <c r="H85" s="0" t="n">
        <v>1</v>
      </c>
      <c r="I85" s="0" t="n">
        <v>0</v>
      </c>
    </row>
    <row r="86" customFormat="false" ht="14.4" hidden="false" customHeight="false" outlineLevel="0" collapsed="false">
      <c r="A86" s="0" t="s">
        <v>291</v>
      </c>
      <c r="B86" s="0" t="s">
        <v>271</v>
      </c>
      <c r="C86" s="0" t="s">
        <v>204</v>
      </c>
      <c r="D86" s="0" t="n">
        <f aca="false">'Fiche 1 sur 2'!$A$15-2</f>
        <v>1</v>
      </c>
      <c r="E86" s="0" t="s">
        <v>290</v>
      </c>
      <c r="F86" s="0" t="n">
        <f aca="false">'Fiche 1 sur 2'!$A$24+'Fiche 1 sur 2'!$C$24</f>
        <v>3</v>
      </c>
      <c r="G86" s="0" t="n">
        <f aca="false">'Fiche 1 sur 2'!$A$24-1</f>
        <v>2</v>
      </c>
      <c r="H86" s="0" t="n">
        <v>1</v>
      </c>
      <c r="I86" s="0" t="n">
        <v>0</v>
      </c>
    </row>
    <row r="87" customFormat="false" ht="14.4" hidden="false" customHeight="false" outlineLevel="0" collapsed="false">
      <c r="A87" s="0" t="s">
        <v>292</v>
      </c>
      <c r="B87" s="0" t="s">
        <v>271</v>
      </c>
      <c r="C87" s="0" t="s">
        <v>204</v>
      </c>
      <c r="D87" s="0" t="n">
        <f aca="false">'Fiche 1 sur 2'!$A$15-2</f>
        <v>1</v>
      </c>
      <c r="E87" s="0" t="s">
        <v>293</v>
      </c>
      <c r="F87" s="0" t="n">
        <f aca="false">'Fiche 1 sur 2'!$A$24+'Fiche 1 sur 2'!$C$24</f>
        <v>3</v>
      </c>
      <c r="G87" s="0" t="n">
        <f aca="false">'Fiche 1 sur 2'!$A$24</f>
        <v>3</v>
      </c>
      <c r="H87" s="0" t="n">
        <v>1</v>
      </c>
      <c r="I87" s="0" t="n">
        <v>0</v>
      </c>
    </row>
    <row r="88" customFormat="false" ht="14.4" hidden="false" customHeight="false" outlineLevel="0" collapsed="false">
      <c r="A88" s="0" t="s">
        <v>294</v>
      </c>
      <c r="B88" s="0" t="s">
        <v>271</v>
      </c>
      <c r="C88" s="0" t="s">
        <v>204</v>
      </c>
      <c r="D88" s="0" t="n">
        <f aca="false">'Fiche 1 sur 2'!$A$15-2+1</f>
        <v>2</v>
      </c>
      <c r="E88" s="0" t="s">
        <v>293</v>
      </c>
      <c r="F88" s="0" t="n">
        <f aca="false">'Fiche 1 sur 2'!$A$24+'Fiche 1 sur 2'!$C$24</f>
        <v>3</v>
      </c>
      <c r="G88" s="0" t="n">
        <f aca="false">'Fiche 1 sur 2'!$A$24</f>
        <v>3</v>
      </c>
      <c r="H88" s="0" t="n">
        <v>1</v>
      </c>
      <c r="I88" s="0" t="n">
        <v>0</v>
      </c>
    </row>
    <row r="89" customFormat="false" ht="14.4" hidden="false" customHeight="false" outlineLevel="0" collapsed="false">
      <c r="A89" s="0" t="s">
        <v>295</v>
      </c>
      <c r="B89" s="0" t="s">
        <v>296</v>
      </c>
      <c r="C89" s="0" t="s">
        <v>204</v>
      </c>
      <c r="D89" s="0" t="n">
        <f aca="false">'Fiche 1 sur 2'!$A$15</f>
        <v>3</v>
      </c>
      <c r="E89" s="0" t="s">
        <v>297</v>
      </c>
      <c r="F89" s="0" t="n">
        <f aca="false">'Fiche 1 sur 2'!$A$24+'Fiche 1 sur 2'!$C$25</f>
        <v>3</v>
      </c>
      <c r="G89" s="0" t="n">
        <f aca="false">'Fiche 1 sur 2'!$A$24</f>
        <v>3</v>
      </c>
      <c r="H89" s="0" t="n">
        <v>0</v>
      </c>
      <c r="I89" s="0" t="n">
        <v>0</v>
      </c>
    </row>
    <row r="90" customFormat="false" ht="14.4" hidden="false" customHeight="false" outlineLevel="0" collapsed="false">
      <c r="A90" s="0" t="s">
        <v>298</v>
      </c>
      <c r="B90" s="0" t="s">
        <v>296</v>
      </c>
      <c r="C90" s="0" t="s">
        <v>204</v>
      </c>
      <c r="D90" s="0" t="n">
        <f aca="false">'Fiche 1 sur 2'!$A$15</f>
        <v>3</v>
      </c>
      <c r="E90" s="0" t="s">
        <v>297</v>
      </c>
      <c r="F90" s="0" t="n">
        <f aca="false">'Fiche 1 sur 2'!$A$24+'Fiche 1 sur 2'!$C$25</f>
        <v>3</v>
      </c>
      <c r="G90" s="0" t="n">
        <f aca="false">'Fiche 1 sur 2'!$A$24-1</f>
        <v>2</v>
      </c>
      <c r="H90" s="0" t="n">
        <v>0</v>
      </c>
      <c r="I90" s="0" t="n">
        <v>0</v>
      </c>
    </row>
    <row r="91" customFormat="false" ht="14.4" hidden="false" customHeight="false" outlineLevel="0" collapsed="false">
      <c r="A91" s="0" t="s">
        <v>299</v>
      </c>
      <c r="B91" s="0" t="s">
        <v>296</v>
      </c>
      <c r="C91" s="0" t="s">
        <v>204</v>
      </c>
      <c r="D91" s="0" t="n">
        <f aca="false">'Fiche 1 sur 2'!$A$15</f>
        <v>3</v>
      </c>
      <c r="E91" s="0" t="s">
        <v>300</v>
      </c>
      <c r="F91" s="0" t="n">
        <f aca="false">'Fiche 1 sur 2'!$A$24+'Fiche 1 sur 2'!$C$25</f>
        <v>3</v>
      </c>
      <c r="G91" s="0" t="n">
        <f aca="false">'Fiche 1 sur 2'!$A$24</f>
        <v>3</v>
      </c>
      <c r="H91" s="0" t="n">
        <v>0</v>
      </c>
      <c r="I91" s="0" t="n">
        <v>0</v>
      </c>
    </row>
    <row r="92" customFormat="false" ht="14.4" hidden="false" customHeight="false" outlineLevel="0" collapsed="false">
      <c r="A92" s="0" t="s">
        <v>301</v>
      </c>
      <c r="B92" s="0" t="s">
        <v>296</v>
      </c>
      <c r="C92" s="0" t="s">
        <v>204</v>
      </c>
      <c r="D92" s="0" t="n">
        <f aca="false">'Fiche 1 sur 2'!$A$15+1</f>
        <v>4</v>
      </c>
      <c r="E92" s="0" t="s">
        <v>300</v>
      </c>
      <c r="F92" s="0" t="n">
        <f aca="false">'Fiche 1 sur 2'!$A$24+'Fiche 1 sur 2'!$C$25</f>
        <v>3</v>
      </c>
      <c r="G92" s="0" t="n">
        <f aca="false">'Fiche 1 sur 2'!$A$24</f>
        <v>3</v>
      </c>
      <c r="H92" s="0" t="n">
        <v>0</v>
      </c>
      <c r="I92" s="0" t="n">
        <v>0</v>
      </c>
    </row>
    <row r="93" customFormat="false" ht="14.4" hidden="false" customHeight="false" outlineLevel="0" collapsed="false">
      <c r="A93" s="0" t="s">
        <v>302</v>
      </c>
      <c r="B93" s="0" t="s">
        <v>296</v>
      </c>
      <c r="C93" s="0" t="s">
        <v>204</v>
      </c>
      <c r="D93" s="0" t="n">
        <f aca="false">'Fiche 1 sur 2'!$A$15</f>
        <v>3</v>
      </c>
      <c r="E93" s="0" t="s">
        <v>303</v>
      </c>
      <c r="F93" s="0" t="n">
        <f aca="false">'Fiche 1 sur 2'!$A$24+'Fiche 1 sur 2'!$C$25</f>
        <v>3</v>
      </c>
      <c r="G93" s="0" t="n">
        <f aca="false">'Fiche 1 sur 2'!$A$24</f>
        <v>3</v>
      </c>
      <c r="H93" s="0" t="n">
        <v>0</v>
      </c>
      <c r="I93" s="0" t="n">
        <v>0</v>
      </c>
    </row>
    <row r="94" customFormat="false" ht="14.4" hidden="false" customHeight="false" outlineLevel="0" collapsed="false">
      <c r="A94" s="0" t="s">
        <v>304</v>
      </c>
      <c r="B94" s="0" t="s">
        <v>296</v>
      </c>
      <c r="C94" s="0" t="s">
        <v>204</v>
      </c>
      <c r="D94" s="0" t="n">
        <f aca="false">'Fiche 1 sur 2'!$A$15</f>
        <v>3</v>
      </c>
      <c r="E94" s="0" t="s">
        <v>303</v>
      </c>
      <c r="F94" s="0" t="n">
        <f aca="false">'Fiche 1 sur 2'!$A$24+'Fiche 1 sur 2'!$C$25</f>
        <v>3</v>
      </c>
      <c r="G94" s="0" t="n">
        <f aca="false">'Fiche 1 sur 2'!$A$24-1</f>
        <v>2</v>
      </c>
      <c r="H94" s="0" t="n">
        <v>0</v>
      </c>
      <c r="I94" s="0" t="n">
        <v>0</v>
      </c>
    </row>
    <row r="95" customFormat="false" ht="14.4" hidden="false" customHeight="false" outlineLevel="0" collapsed="false">
      <c r="A95" s="0" t="s">
        <v>305</v>
      </c>
      <c r="B95" s="0" t="s">
        <v>296</v>
      </c>
      <c r="C95" s="0" t="s">
        <v>204</v>
      </c>
      <c r="D95" s="0" t="n">
        <f aca="false">'Fiche 1 sur 2'!$A$15</f>
        <v>3</v>
      </c>
      <c r="E95" s="0" t="s">
        <v>306</v>
      </c>
      <c r="F95" s="0" t="n">
        <f aca="false">'Fiche 1 sur 2'!$A$24+'Fiche 1 sur 2'!$C$25</f>
        <v>3</v>
      </c>
      <c r="G95" s="0" t="n">
        <f aca="false">'Fiche 1 sur 2'!$A$24</f>
        <v>3</v>
      </c>
      <c r="H95" s="0" t="n">
        <v>0</v>
      </c>
      <c r="I95" s="0" t="n">
        <v>0</v>
      </c>
    </row>
    <row r="96" customFormat="false" ht="14.4" hidden="false" customHeight="false" outlineLevel="0" collapsed="false">
      <c r="A96" s="0" t="s">
        <v>307</v>
      </c>
      <c r="B96" s="0" t="s">
        <v>296</v>
      </c>
      <c r="C96" s="0" t="s">
        <v>204</v>
      </c>
      <c r="D96" s="0" t="n">
        <f aca="false">'Fiche 1 sur 2'!$A$15+1</f>
        <v>4</v>
      </c>
      <c r="E96" s="0" t="s">
        <v>306</v>
      </c>
      <c r="F96" s="0" t="n">
        <f aca="false">'Fiche 1 sur 2'!$A$24+'Fiche 1 sur 2'!$C$25</f>
        <v>3</v>
      </c>
      <c r="G96" s="0" t="n">
        <f aca="false">'Fiche 1 sur 2'!$A$24</f>
        <v>3</v>
      </c>
      <c r="H96" s="0" t="n">
        <v>0</v>
      </c>
      <c r="I96" s="0" t="n">
        <v>0</v>
      </c>
    </row>
    <row r="97" customFormat="false" ht="14.4" hidden="false" customHeight="false" outlineLevel="0" collapsed="false">
      <c r="A97" s="0" t="s">
        <v>308</v>
      </c>
      <c r="B97" s="0" t="s">
        <v>296</v>
      </c>
      <c r="C97" s="0" t="n">
        <v>1</v>
      </c>
      <c r="D97" s="0" t="n">
        <f aca="false">'Fiche 1 sur 2'!$A$15+'Fiche 1 sur 2'!$C$16</f>
        <v>3</v>
      </c>
      <c r="E97" s="0" t="s">
        <v>309</v>
      </c>
      <c r="F97" s="0" t="n">
        <f aca="false">'Fiche 1 sur 2'!$A$24+'Fiche 1 sur 2'!$C$25</f>
        <v>3</v>
      </c>
      <c r="G97" s="0" t="n">
        <f aca="false">'Fiche 1 sur 2'!$A$24</f>
        <v>3</v>
      </c>
      <c r="H97" s="0" t="n">
        <v>0</v>
      </c>
      <c r="I97" s="0" t="n">
        <v>0</v>
      </c>
    </row>
    <row r="98" customFormat="false" ht="14.4" hidden="false" customHeight="false" outlineLevel="0" collapsed="false">
      <c r="A98" s="0" t="s">
        <v>310</v>
      </c>
      <c r="B98" s="0" t="s">
        <v>296</v>
      </c>
      <c r="C98" s="0" t="n">
        <v>1</v>
      </c>
      <c r="D98" s="0" t="n">
        <f aca="false">'Fiche 1 sur 2'!$A$15+'Fiche 1 sur 2'!$C$16</f>
        <v>3</v>
      </c>
      <c r="E98" s="0" t="s">
        <v>309</v>
      </c>
      <c r="F98" s="0" t="n">
        <f aca="false">'Fiche 1 sur 2'!$A$24+'Fiche 1 sur 2'!$C$25</f>
        <v>3</v>
      </c>
      <c r="G98" s="0" t="n">
        <f aca="false">'Fiche 1 sur 2'!$A$24-1</f>
        <v>2</v>
      </c>
      <c r="H98" s="0" t="n">
        <v>0</v>
      </c>
      <c r="I98" s="0" t="n">
        <v>0</v>
      </c>
    </row>
    <row r="99" customFormat="false" ht="14.4" hidden="false" customHeight="false" outlineLevel="0" collapsed="false">
      <c r="A99" s="0" t="s">
        <v>311</v>
      </c>
      <c r="B99" s="0" t="s">
        <v>296</v>
      </c>
      <c r="C99" s="0" t="n">
        <v>1</v>
      </c>
      <c r="D99" s="0" t="n">
        <f aca="false">'Fiche 1 sur 2'!$A$15+'Fiche 1 sur 2'!$C$16</f>
        <v>3</v>
      </c>
      <c r="E99" s="0" t="s">
        <v>312</v>
      </c>
      <c r="F99" s="0" t="n">
        <f aca="false">'Fiche 1 sur 2'!$A$24+'Fiche 1 sur 2'!$C$25</f>
        <v>3</v>
      </c>
      <c r="G99" s="0" t="n">
        <f aca="false">'Fiche 1 sur 2'!$A$24</f>
        <v>3</v>
      </c>
      <c r="H99" s="0" t="n">
        <v>0</v>
      </c>
      <c r="I99" s="0" t="n">
        <v>0</v>
      </c>
    </row>
    <row r="100" customFormat="false" ht="14.4" hidden="false" customHeight="false" outlineLevel="0" collapsed="false">
      <c r="A100" s="0" t="s">
        <v>313</v>
      </c>
      <c r="B100" s="0" t="s">
        <v>296</v>
      </c>
      <c r="C100" s="0" t="n">
        <v>1</v>
      </c>
      <c r="D100" s="0" t="n">
        <f aca="false">'Fiche 1 sur 2'!$A$15+'Fiche 1 sur 2'!$C$16+1</f>
        <v>4</v>
      </c>
      <c r="E100" s="0" t="s">
        <v>312</v>
      </c>
      <c r="F100" s="0" t="n">
        <f aca="false">'Fiche 1 sur 2'!$A$24+'Fiche 1 sur 2'!$C$25</f>
        <v>3</v>
      </c>
      <c r="G100" s="0" t="n">
        <f aca="false">'Fiche 1 sur 2'!$A$24</f>
        <v>3</v>
      </c>
      <c r="H100" s="0" t="n">
        <v>0</v>
      </c>
      <c r="I100" s="0" t="n">
        <v>0</v>
      </c>
    </row>
    <row r="101" customFormat="false" ht="14.4" hidden="false" customHeight="false" outlineLevel="0" collapsed="false">
      <c r="A101" s="0" t="s">
        <v>314</v>
      </c>
      <c r="B101" s="0" t="s">
        <v>296</v>
      </c>
      <c r="C101" s="0" t="n">
        <v>2</v>
      </c>
      <c r="D101" s="0" t="n">
        <f aca="false">'Fiche 1 sur 2'!$A$15+'Fiche 1 sur 2'!$C$16+3</f>
        <v>6</v>
      </c>
      <c r="E101" s="0" t="s">
        <v>315</v>
      </c>
      <c r="F101" s="0" t="n">
        <f aca="false">'Fiche 1 sur 2'!$A$24+'Fiche 1 sur 2'!$C$25</f>
        <v>3</v>
      </c>
      <c r="G101" s="0" t="n">
        <f aca="false">'Fiche 1 sur 2'!$A$24</f>
        <v>3</v>
      </c>
      <c r="H101" s="0" t="n">
        <v>0</v>
      </c>
      <c r="I101" s="0" t="n">
        <v>0</v>
      </c>
    </row>
    <row r="102" customFormat="false" ht="14.4" hidden="false" customHeight="false" outlineLevel="0" collapsed="false">
      <c r="A102" s="0" t="s">
        <v>316</v>
      </c>
      <c r="B102" s="0" t="s">
        <v>296</v>
      </c>
      <c r="C102" s="0" t="n">
        <v>2</v>
      </c>
      <c r="D102" s="0" t="n">
        <f aca="false">'Fiche 1 sur 2'!$A$15+'Fiche 1 sur 2'!$C$16+3</f>
        <v>6</v>
      </c>
      <c r="E102" s="0" t="s">
        <v>315</v>
      </c>
      <c r="F102" s="0" t="n">
        <f aca="false">'Fiche 1 sur 2'!$A$24+'Fiche 1 sur 2'!$C$25</f>
        <v>3</v>
      </c>
      <c r="G102" s="0" t="n">
        <f aca="false">'Fiche 1 sur 2'!$A$24-1</f>
        <v>2</v>
      </c>
      <c r="H102" s="0" t="n">
        <v>0</v>
      </c>
      <c r="I102" s="0" t="n">
        <v>0</v>
      </c>
    </row>
    <row r="103" customFormat="false" ht="14.4" hidden="false" customHeight="false" outlineLevel="0" collapsed="false">
      <c r="A103" s="0" t="s">
        <v>317</v>
      </c>
      <c r="B103" s="0" t="s">
        <v>296</v>
      </c>
      <c r="C103" s="0" t="n">
        <v>2</v>
      </c>
      <c r="D103" s="0" t="n">
        <f aca="false">'Fiche 1 sur 2'!$A$15+'Fiche 1 sur 2'!$C$16+3</f>
        <v>6</v>
      </c>
      <c r="E103" s="0" t="s">
        <v>318</v>
      </c>
      <c r="F103" s="0" t="n">
        <f aca="false">'Fiche 1 sur 2'!$A$24+'Fiche 1 sur 2'!$C$25</f>
        <v>3</v>
      </c>
      <c r="G103" s="0" t="n">
        <f aca="false">'Fiche 1 sur 2'!$A$24</f>
        <v>3</v>
      </c>
      <c r="H103" s="0" t="n">
        <v>0</v>
      </c>
      <c r="I103" s="0" t="n">
        <v>0</v>
      </c>
    </row>
    <row r="104" customFormat="false" ht="14.4" hidden="false" customHeight="false" outlineLevel="0" collapsed="false">
      <c r="A104" s="0" t="s">
        <v>319</v>
      </c>
      <c r="B104" s="0" t="s">
        <v>296</v>
      </c>
      <c r="C104" s="0" t="n">
        <v>2</v>
      </c>
      <c r="D104" s="0" t="n">
        <f aca="false">'Fiche 1 sur 2'!$A$15+'Fiche 1 sur 2'!$C$16+3+1</f>
        <v>7</v>
      </c>
      <c r="E104" s="0" t="s">
        <v>318</v>
      </c>
      <c r="F104" s="0" t="n">
        <f aca="false">'Fiche 1 sur 2'!$A$24+'Fiche 1 sur 2'!$C$25</f>
        <v>3</v>
      </c>
      <c r="G104" s="0" t="n">
        <f aca="false">'Fiche 1 sur 2'!$A$24</f>
        <v>3</v>
      </c>
      <c r="H104" s="0" t="n">
        <v>0</v>
      </c>
      <c r="I104" s="0" t="n">
        <v>0</v>
      </c>
    </row>
    <row r="105" customFormat="false" ht="14.4" hidden="false" customHeight="false" outlineLevel="0" collapsed="false">
      <c r="A105" s="0" t="s">
        <v>320</v>
      </c>
      <c r="B105" s="0" t="s">
        <v>296</v>
      </c>
      <c r="C105" s="0" t="s">
        <v>204</v>
      </c>
      <c r="D105" s="0" t="n">
        <f aca="false">'Fiche 1 sur 2'!$A$15-1</f>
        <v>2</v>
      </c>
      <c r="E105" s="0" t="s">
        <v>321</v>
      </c>
      <c r="F105" s="0" t="n">
        <f aca="false">'Fiche 1 sur 2'!$A$24+'Fiche 1 sur 2'!$C$25</f>
        <v>3</v>
      </c>
      <c r="G105" s="0" t="n">
        <f aca="false">'Fiche 1 sur 2'!$A$24</f>
        <v>3</v>
      </c>
      <c r="H105" s="0" t="n">
        <v>0</v>
      </c>
      <c r="I105" s="0" t="n">
        <v>0</v>
      </c>
    </row>
    <row r="106" customFormat="false" ht="14.4" hidden="false" customHeight="false" outlineLevel="0" collapsed="false">
      <c r="A106" s="0" t="s">
        <v>322</v>
      </c>
      <c r="B106" s="0" t="s">
        <v>296</v>
      </c>
      <c r="C106" s="0" t="s">
        <v>204</v>
      </c>
      <c r="D106" s="0" t="n">
        <f aca="false">'Fiche 1 sur 2'!$A$15-1</f>
        <v>2</v>
      </c>
      <c r="E106" s="0" t="s">
        <v>321</v>
      </c>
      <c r="F106" s="0" t="n">
        <f aca="false">'Fiche 1 sur 2'!$A$24+'Fiche 1 sur 2'!$C$25</f>
        <v>3</v>
      </c>
      <c r="G106" s="0" t="n">
        <f aca="false">'Fiche 1 sur 2'!$A$24-1</f>
        <v>2</v>
      </c>
      <c r="H106" s="0" t="n">
        <v>0</v>
      </c>
      <c r="I106" s="0" t="n">
        <v>0</v>
      </c>
    </row>
    <row r="107" customFormat="false" ht="14.4" hidden="false" customHeight="false" outlineLevel="0" collapsed="false">
      <c r="A107" s="0" t="s">
        <v>323</v>
      </c>
      <c r="B107" s="0" t="s">
        <v>296</v>
      </c>
      <c r="C107" s="0" t="s">
        <v>204</v>
      </c>
      <c r="D107" s="0" t="n">
        <f aca="false">'Fiche 1 sur 2'!$A$15-1</f>
        <v>2</v>
      </c>
      <c r="E107" s="0" t="s">
        <v>324</v>
      </c>
      <c r="F107" s="0" t="n">
        <f aca="false">'Fiche 1 sur 2'!$A$24+'Fiche 1 sur 2'!$C$25</f>
        <v>3</v>
      </c>
      <c r="G107" s="0" t="n">
        <f aca="false">'Fiche 1 sur 2'!$A$24</f>
        <v>3</v>
      </c>
      <c r="H107" s="0" t="n">
        <v>0</v>
      </c>
      <c r="I107" s="0" t="n">
        <v>0</v>
      </c>
    </row>
    <row r="108" customFormat="false" ht="14.4" hidden="false" customHeight="false" outlineLevel="0" collapsed="false">
      <c r="A108" s="0" t="s">
        <v>325</v>
      </c>
      <c r="B108" s="0" t="s">
        <v>296</v>
      </c>
      <c r="C108" s="0" t="s">
        <v>204</v>
      </c>
      <c r="D108" s="0" t="n">
        <f aca="false">'Fiche 1 sur 2'!$A$15-1+1</f>
        <v>3</v>
      </c>
      <c r="E108" s="0" t="s">
        <v>324</v>
      </c>
      <c r="F108" s="0" t="n">
        <f aca="false">'Fiche 1 sur 2'!$A$24+'Fiche 1 sur 2'!$C$25</f>
        <v>3</v>
      </c>
      <c r="G108" s="0" t="n">
        <f aca="false">'Fiche 1 sur 2'!$A$24</f>
        <v>3</v>
      </c>
      <c r="H108" s="0" t="n">
        <v>0</v>
      </c>
      <c r="I108" s="0" t="n">
        <v>0</v>
      </c>
    </row>
    <row r="109" customFormat="false" ht="14.4" hidden="false" customHeight="false" outlineLevel="0" collapsed="false">
      <c r="A109" s="0" t="s">
        <v>326</v>
      </c>
      <c r="B109" s="0" t="s">
        <v>296</v>
      </c>
      <c r="C109" s="0" t="s">
        <v>204</v>
      </c>
      <c r="D109" s="0" t="n">
        <f aca="false">'Fiche 1 sur 2'!$A$15+1</f>
        <v>4</v>
      </c>
      <c r="E109" s="0" t="s">
        <v>327</v>
      </c>
      <c r="F109" s="0" t="n">
        <f aca="false">'Fiche 1 sur 2'!$A$24+'Fiche 1 sur 2'!$C$25</f>
        <v>3</v>
      </c>
      <c r="G109" s="0" t="n">
        <f aca="false">'Fiche 1 sur 2'!$A$24</f>
        <v>3</v>
      </c>
      <c r="H109" s="0" t="n">
        <v>0</v>
      </c>
      <c r="I109" s="0" t="n">
        <v>1</v>
      </c>
    </row>
    <row r="110" customFormat="false" ht="14.4" hidden="false" customHeight="false" outlineLevel="0" collapsed="false">
      <c r="A110" s="0" t="s">
        <v>328</v>
      </c>
      <c r="B110" s="0" t="s">
        <v>296</v>
      </c>
      <c r="C110" s="0" t="s">
        <v>204</v>
      </c>
      <c r="D110" s="0" t="n">
        <f aca="false">'Fiche 1 sur 2'!$A$15+1</f>
        <v>4</v>
      </c>
      <c r="E110" s="0" t="s">
        <v>327</v>
      </c>
      <c r="F110" s="0" t="n">
        <f aca="false">'Fiche 1 sur 2'!$A$24+'Fiche 1 sur 2'!$C$25</f>
        <v>3</v>
      </c>
      <c r="G110" s="0" t="n">
        <f aca="false">'Fiche 1 sur 2'!$A$24-1</f>
        <v>2</v>
      </c>
      <c r="H110" s="0" t="n">
        <v>0</v>
      </c>
      <c r="I110" s="0" t="n">
        <v>1</v>
      </c>
    </row>
    <row r="111" customFormat="false" ht="14.4" hidden="false" customHeight="false" outlineLevel="0" collapsed="false">
      <c r="A111" s="0" t="s">
        <v>329</v>
      </c>
      <c r="B111" s="0" t="s">
        <v>296</v>
      </c>
      <c r="C111" s="0" t="s">
        <v>204</v>
      </c>
      <c r="D111" s="0" t="n">
        <f aca="false">'Fiche 1 sur 2'!$A$15+1</f>
        <v>4</v>
      </c>
      <c r="E111" s="0" t="s">
        <v>330</v>
      </c>
      <c r="F111" s="0" t="n">
        <f aca="false">'Fiche 1 sur 2'!$A$24+'Fiche 1 sur 2'!$C$25</f>
        <v>3</v>
      </c>
      <c r="G111" s="0" t="n">
        <f aca="false">'Fiche 1 sur 2'!$A$24</f>
        <v>3</v>
      </c>
      <c r="H111" s="0" t="n">
        <v>0</v>
      </c>
      <c r="I111" s="0" t="n">
        <v>1</v>
      </c>
    </row>
    <row r="112" customFormat="false" ht="14.4" hidden="false" customHeight="false" outlineLevel="0" collapsed="false">
      <c r="A112" s="0" t="s">
        <v>331</v>
      </c>
      <c r="B112" s="0" t="s">
        <v>296</v>
      </c>
      <c r="C112" s="0" t="s">
        <v>204</v>
      </c>
      <c r="D112" s="0" t="n">
        <f aca="false">'Fiche 1 sur 2'!$A$15+1+1</f>
        <v>5</v>
      </c>
      <c r="E112" s="0" t="s">
        <v>330</v>
      </c>
      <c r="F112" s="0" t="n">
        <f aca="false">'Fiche 1 sur 2'!$A$24+'Fiche 1 sur 2'!$C$25</f>
        <v>3</v>
      </c>
      <c r="G112" s="0" t="n">
        <f aca="false">'Fiche 1 sur 2'!$A$24</f>
        <v>3</v>
      </c>
      <c r="H112" s="0" t="n">
        <v>0</v>
      </c>
      <c r="I112" s="0" t="n">
        <v>1</v>
      </c>
    </row>
    <row r="113" customFormat="false" ht="14.4" hidden="false" customHeight="false" outlineLevel="0" collapsed="false">
      <c r="A113" s="0" t="s">
        <v>332</v>
      </c>
      <c r="B113" s="0" t="s">
        <v>296</v>
      </c>
      <c r="C113" s="0" t="n">
        <v>2</v>
      </c>
      <c r="D113" s="0" t="n">
        <f aca="false">'Fiche 1 sur 2'!$A$15+'Fiche 1 sur 2'!$C$16+2</f>
        <v>5</v>
      </c>
      <c r="E113" s="0" t="s">
        <v>333</v>
      </c>
      <c r="F113" s="0" t="n">
        <f aca="false">'Fiche 1 sur 2'!$A$24+'Fiche 1 sur 2'!$C$25</f>
        <v>3</v>
      </c>
      <c r="G113" s="0" t="n">
        <f aca="false">'Fiche 1 sur 2'!$A$24</f>
        <v>3</v>
      </c>
      <c r="H113" s="0" t="n">
        <v>0</v>
      </c>
      <c r="I113" s="0" t="n">
        <v>1</v>
      </c>
    </row>
    <row r="114" customFormat="false" ht="14.4" hidden="false" customHeight="false" outlineLevel="0" collapsed="false">
      <c r="A114" s="0" t="s">
        <v>334</v>
      </c>
      <c r="B114" s="0" t="s">
        <v>296</v>
      </c>
      <c r="C114" s="0" t="n">
        <v>2</v>
      </c>
      <c r="D114" s="0" t="n">
        <f aca="false">'Fiche 1 sur 2'!$A$15+'Fiche 1 sur 2'!$C$16+2</f>
        <v>5</v>
      </c>
      <c r="E114" s="0" t="s">
        <v>333</v>
      </c>
      <c r="F114" s="0" t="n">
        <f aca="false">'Fiche 1 sur 2'!$A$24+'Fiche 1 sur 2'!$C$25</f>
        <v>3</v>
      </c>
      <c r="G114" s="0" t="n">
        <f aca="false">'Fiche 1 sur 2'!$A$24-1</f>
        <v>2</v>
      </c>
      <c r="H114" s="0" t="n">
        <v>0</v>
      </c>
      <c r="I114" s="0" t="n">
        <v>1</v>
      </c>
    </row>
    <row r="115" customFormat="false" ht="14.4" hidden="false" customHeight="false" outlineLevel="0" collapsed="false">
      <c r="A115" s="0" t="s">
        <v>335</v>
      </c>
      <c r="B115" s="0" t="s">
        <v>296</v>
      </c>
      <c r="C115" s="0" t="n">
        <v>2</v>
      </c>
      <c r="D115" s="0" t="n">
        <f aca="false">'Fiche 1 sur 2'!$A$15+'Fiche 1 sur 2'!$C$16+2</f>
        <v>5</v>
      </c>
      <c r="E115" s="0" t="s">
        <v>336</v>
      </c>
      <c r="F115" s="0" t="n">
        <f aca="false">'Fiche 1 sur 2'!$A$24+'Fiche 1 sur 2'!$C$25</f>
        <v>3</v>
      </c>
      <c r="G115" s="0" t="n">
        <f aca="false">'Fiche 1 sur 2'!$A$24</f>
        <v>3</v>
      </c>
      <c r="H115" s="0" t="n">
        <v>0</v>
      </c>
      <c r="I115" s="0" t="n">
        <v>1</v>
      </c>
    </row>
    <row r="116" customFormat="false" ht="14.4" hidden="false" customHeight="false" outlineLevel="0" collapsed="false">
      <c r="A116" s="0" t="s">
        <v>337</v>
      </c>
      <c r="B116" s="0" t="s">
        <v>296</v>
      </c>
      <c r="C116" s="0" t="n">
        <v>2</v>
      </c>
      <c r="D116" s="0" t="n">
        <f aca="false">'Fiche 1 sur 2'!$A$15+'Fiche 1 sur 2'!$C$16+2+1</f>
        <v>6</v>
      </c>
      <c r="E116" s="0" t="s">
        <v>336</v>
      </c>
      <c r="F116" s="0" t="n">
        <f aca="false">'Fiche 1 sur 2'!$A$24+'Fiche 1 sur 2'!$C$25</f>
        <v>3</v>
      </c>
      <c r="G116" s="0" t="n">
        <f aca="false">'Fiche 1 sur 2'!$A$24</f>
        <v>3</v>
      </c>
      <c r="H116" s="0" t="n">
        <v>0</v>
      </c>
      <c r="I116" s="0" t="n">
        <v>1</v>
      </c>
    </row>
    <row r="117" customFormat="false" ht="14.4" hidden="false" customHeight="false" outlineLevel="0" collapsed="false">
      <c r="A117" s="0" t="s">
        <v>338</v>
      </c>
      <c r="B117" s="0" t="s">
        <v>296</v>
      </c>
      <c r="C117" s="0" t="s">
        <v>204</v>
      </c>
      <c r="D117" s="0" t="n">
        <f aca="false">'Fiche 1 sur 2'!$A$15</f>
        <v>3</v>
      </c>
      <c r="E117" s="0" t="s">
        <v>339</v>
      </c>
      <c r="F117" s="0" t="n">
        <f aca="false">'Fiche 1 sur 2'!$A$24+'Fiche 1 sur 2'!$C$25</f>
        <v>3</v>
      </c>
      <c r="G117" s="0" t="n">
        <f aca="false">'Fiche 1 sur 2'!$A$24</f>
        <v>3</v>
      </c>
      <c r="H117" s="0" t="n">
        <v>0</v>
      </c>
      <c r="I117" s="0" t="n">
        <v>0</v>
      </c>
    </row>
    <row r="118" customFormat="false" ht="14.4" hidden="false" customHeight="false" outlineLevel="0" collapsed="false">
      <c r="A118" s="0" t="s">
        <v>340</v>
      </c>
      <c r="B118" s="0" t="s">
        <v>296</v>
      </c>
      <c r="C118" s="0" t="s">
        <v>204</v>
      </c>
      <c r="D118" s="0" t="n">
        <f aca="false">'Fiche 1 sur 2'!$A$15</f>
        <v>3</v>
      </c>
      <c r="E118" s="0" t="s">
        <v>339</v>
      </c>
      <c r="F118" s="0" t="n">
        <f aca="false">'Fiche 1 sur 2'!$A$24+'Fiche 1 sur 2'!$C$25</f>
        <v>3</v>
      </c>
      <c r="G118" s="0" t="n">
        <f aca="false">'Fiche 1 sur 2'!$A$24-1</f>
        <v>2</v>
      </c>
      <c r="H118" s="0" t="n">
        <v>0</v>
      </c>
      <c r="I118" s="0" t="n">
        <v>0</v>
      </c>
    </row>
    <row r="119" customFormat="false" ht="14.4" hidden="false" customHeight="false" outlineLevel="0" collapsed="false">
      <c r="A119" s="0" t="s">
        <v>341</v>
      </c>
      <c r="B119" s="0" t="s">
        <v>296</v>
      </c>
      <c r="C119" s="0" t="s">
        <v>204</v>
      </c>
      <c r="D119" s="0" t="n">
        <f aca="false">'Fiche 1 sur 2'!$A$15</f>
        <v>3</v>
      </c>
      <c r="E119" s="0" t="s">
        <v>342</v>
      </c>
      <c r="F119" s="0" t="n">
        <f aca="false">'Fiche 1 sur 2'!$A$24+'Fiche 1 sur 2'!$C$25</f>
        <v>3</v>
      </c>
      <c r="G119" s="0" t="n">
        <f aca="false">'Fiche 1 sur 2'!$A$24</f>
        <v>3</v>
      </c>
      <c r="H119" s="0" t="n">
        <v>0</v>
      </c>
      <c r="I119" s="0" t="n">
        <v>0</v>
      </c>
    </row>
    <row r="120" customFormat="false" ht="14.4" hidden="false" customHeight="false" outlineLevel="0" collapsed="false">
      <c r="A120" s="0" t="s">
        <v>343</v>
      </c>
      <c r="B120" s="0" t="s">
        <v>296</v>
      </c>
      <c r="C120" s="0" t="s">
        <v>204</v>
      </c>
      <c r="D120" s="0" t="n">
        <f aca="false">'Fiche 1 sur 2'!$A$15+1</f>
        <v>4</v>
      </c>
      <c r="E120" s="0" t="s">
        <v>342</v>
      </c>
      <c r="F120" s="0" t="n">
        <f aca="false">'Fiche 1 sur 2'!$A$24+'Fiche 1 sur 2'!$C$25</f>
        <v>3</v>
      </c>
      <c r="G120" s="0" t="n">
        <f aca="false">'Fiche 1 sur 2'!$A$24</f>
        <v>3</v>
      </c>
      <c r="H120" s="0" t="n">
        <v>0</v>
      </c>
      <c r="I120" s="0" t="n">
        <v>0</v>
      </c>
    </row>
    <row r="121" customFormat="false" ht="14.4" hidden="false" customHeight="false" outlineLevel="0" collapsed="false">
      <c r="A121" s="0" t="s">
        <v>344</v>
      </c>
      <c r="B121" s="0" t="s">
        <v>296</v>
      </c>
      <c r="C121" s="0" t="n">
        <v>1</v>
      </c>
      <c r="D121" s="0" t="n">
        <f aca="false">'Fiche 1 sur 2'!$A$15+1</f>
        <v>4</v>
      </c>
      <c r="E121" s="0" t="s">
        <v>345</v>
      </c>
      <c r="F121" s="0" t="n">
        <f aca="false">'Fiche 1 sur 2'!$A$24+'Fiche 1 sur 2'!$C$25</f>
        <v>3</v>
      </c>
      <c r="G121" s="0" t="n">
        <f aca="false">'Fiche 1 sur 2'!$A$24</f>
        <v>3</v>
      </c>
      <c r="H121" s="0" t="n">
        <v>0</v>
      </c>
      <c r="I121" s="0" t="n">
        <v>0</v>
      </c>
    </row>
    <row r="122" customFormat="false" ht="14.4" hidden="false" customHeight="false" outlineLevel="0" collapsed="false">
      <c r="A122" s="0" t="s">
        <v>346</v>
      </c>
      <c r="B122" s="0" t="s">
        <v>296</v>
      </c>
      <c r="C122" s="0" t="n">
        <v>1</v>
      </c>
      <c r="D122" s="0" t="n">
        <f aca="false">'Fiche 1 sur 2'!$A$15+1</f>
        <v>4</v>
      </c>
      <c r="E122" s="0" t="s">
        <v>345</v>
      </c>
      <c r="F122" s="0" t="n">
        <f aca="false">'Fiche 1 sur 2'!$A$24+'Fiche 1 sur 2'!$C$25</f>
        <v>3</v>
      </c>
      <c r="G122" s="0" t="n">
        <f aca="false">'Fiche 1 sur 2'!$A$24-1</f>
        <v>2</v>
      </c>
      <c r="H122" s="0" t="n">
        <v>0</v>
      </c>
      <c r="I122" s="0" t="n">
        <v>0</v>
      </c>
    </row>
    <row r="123" customFormat="false" ht="14.4" hidden="false" customHeight="false" outlineLevel="0" collapsed="false">
      <c r="A123" s="0" t="s">
        <v>347</v>
      </c>
      <c r="B123" s="0" t="s">
        <v>296</v>
      </c>
      <c r="C123" s="0" t="n">
        <v>1</v>
      </c>
      <c r="D123" s="0" t="n">
        <f aca="false">'Fiche 1 sur 2'!$A$15+1</f>
        <v>4</v>
      </c>
      <c r="E123" s="0" t="s">
        <v>348</v>
      </c>
      <c r="F123" s="0" t="n">
        <f aca="false">'Fiche 1 sur 2'!$A$24+'Fiche 1 sur 2'!$C$25</f>
        <v>3</v>
      </c>
      <c r="G123" s="0" t="n">
        <f aca="false">'Fiche 1 sur 2'!$A$24</f>
        <v>3</v>
      </c>
      <c r="H123" s="0" t="n">
        <v>0</v>
      </c>
      <c r="I123" s="0" t="n">
        <v>0</v>
      </c>
    </row>
    <row r="124" customFormat="false" ht="14.4" hidden="false" customHeight="false" outlineLevel="0" collapsed="false">
      <c r="A124" s="0" t="s">
        <v>349</v>
      </c>
      <c r="B124" s="0" t="s">
        <v>296</v>
      </c>
      <c r="C124" s="0" t="n">
        <v>1</v>
      </c>
      <c r="D124" s="0" t="n">
        <f aca="false">'Fiche 1 sur 2'!$A$15+1+1</f>
        <v>5</v>
      </c>
      <c r="E124" s="0" t="s">
        <v>348</v>
      </c>
      <c r="F124" s="0" t="n">
        <f aca="false">'Fiche 1 sur 2'!$A$24+'Fiche 1 sur 2'!$C$25</f>
        <v>3</v>
      </c>
      <c r="G124" s="0" t="n">
        <f aca="false">'Fiche 1 sur 2'!$A$24</f>
        <v>3</v>
      </c>
      <c r="H124" s="0" t="n">
        <v>0</v>
      </c>
      <c r="I124" s="0" t="n">
        <v>0</v>
      </c>
    </row>
    <row r="125" customFormat="false" ht="14.4" hidden="false" customHeight="false" outlineLevel="0" collapsed="false">
      <c r="A125" s="0" t="s">
        <v>350</v>
      </c>
      <c r="B125" s="0" t="s">
        <v>82</v>
      </c>
      <c r="C125" s="0" t="n">
        <v>1</v>
      </c>
      <c r="D125" s="0" t="n">
        <f aca="false">'Fiche 1 sur 2'!$A$7</f>
        <v>3</v>
      </c>
      <c r="E125" s="0" t="s">
        <v>351</v>
      </c>
      <c r="F125" s="0" t="n">
        <f aca="false">'Fiche 1 sur 2'!$A$24+'Fiche 1 sur 2'!$C$26</f>
        <v>3</v>
      </c>
      <c r="G125" s="0" t="n">
        <f aca="false">'Fiche 1 sur 2'!$A$24</f>
        <v>3</v>
      </c>
      <c r="H125" s="0" t="n">
        <v>1</v>
      </c>
      <c r="I125" s="0" t="n">
        <v>0</v>
      </c>
    </row>
    <row r="126" customFormat="false" ht="14.4" hidden="false" customHeight="false" outlineLevel="0" collapsed="false">
      <c r="A126" s="0" t="s">
        <v>352</v>
      </c>
      <c r="B126" s="0" t="s">
        <v>82</v>
      </c>
      <c r="C126" s="0" t="n">
        <v>1</v>
      </c>
      <c r="D126" s="0" t="n">
        <f aca="false">'Fiche 1 sur 2'!$A$7</f>
        <v>3</v>
      </c>
      <c r="E126" s="0" t="s">
        <v>351</v>
      </c>
      <c r="F126" s="0" t="n">
        <f aca="false">'Fiche 1 sur 2'!$A$24+'Fiche 1 sur 2'!$C$26</f>
        <v>3</v>
      </c>
      <c r="G126" s="0" t="n">
        <f aca="false">'Fiche 1 sur 2'!$A$24-1</f>
        <v>2</v>
      </c>
      <c r="H126" s="0" t="n">
        <v>1</v>
      </c>
      <c r="I126" s="0" t="n">
        <v>0</v>
      </c>
    </row>
    <row r="127" customFormat="false" ht="14.4" hidden="false" customHeight="false" outlineLevel="0" collapsed="false">
      <c r="A127" s="0" t="s">
        <v>353</v>
      </c>
      <c r="B127" s="0" t="s">
        <v>82</v>
      </c>
      <c r="C127" s="0" t="n">
        <v>1</v>
      </c>
      <c r="D127" s="0" t="n">
        <f aca="false">'Fiche 1 sur 2'!$A$7</f>
        <v>3</v>
      </c>
      <c r="E127" s="0" t="s">
        <v>354</v>
      </c>
      <c r="F127" s="0" t="n">
        <f aca="false">'Fiche 1 sur 2'!$A$24+'Fiche 1 sur 2'!$C$26</f>
        <v>3</v>
      </c>
      <c r="G127" s="0" t="n">
        <f aca="false">'Fiche 1 sur 2'!$A$24</f>
        <v>3</v>
      </c>
      <c r="H127" s="0" t="n">
        <v>1</v>
      </c>
      <c r="I127" s="0" t="n">
        <v>0</v>
      </c>
    </row>
    <row r="128" customFormat="false" ht="14.4" hidden="false" customHeight="false" outlineLevel="0" collapsed="false">
      <c r="A128" s="0" t="s">
        <v>355</v>
      </c>
      <c r="B128" s="0" t="s">
        <v>82</v>
      </c>
      <c r="C128" s="0" t="n">
        <v>1</v>
      </c>
      <c r="D128" s="0" t="n">
        <f aca="false">'Fiche 1 sur 2'!$A$7+1</f>
        <v>4</v>
      </c>
      <c r="E128" s="0" t="s">
        <v>354</v>
      </c>
      <c r="F128" s="0" t="n">
        <f aca="false">'Fiche 1 sur 2'!$A$24+'Fiche 1 sur 2'!$C$26</f>
        <v>3</v>
      </c>
      <c r="G128" s="0" t="n">
        <f aca="false">'Fiche 1 sur 2'!$A$24</f>
        <v>3</v>
      </c>
      <c r="H128" s="0" t="n">
        <v>1</v>
      </c>
      <c r="I128" s="0" t="n">
        <v>0</v>
      </c>
    </row>
    <row r="129" customFormat="false" ht="14.4" hidden="false" customHeight="false" outlineLevel="0" collapsed="false">
      <c r="A129" s="0" t="s">
        <v>356</v>
      </c>
      <c r="B129" s="0" t="s">
        <v>82</v>
      </c>
      <c r="C129" s="0" t="s">
        <v>204</v>
      </c>
      <c r="D129" s="0" t="n">
        <f aca="false">'Fiche 1 sur 2'!$A$7-1</f>
        <v>2</v>
      </c>
      <c r="E129" s="0" t="s">
        <v>357</v>
      </c>
      <c r="F129" s="0" t="n">
        <f aca="false">'Fiche 1 sur 2'!$A$24+'Fiche 1 sur 2'!$C$26</f>
        <v>3</v>
      </c>
      <c r="G129" s="0" t="n">
        <f aca="false">'Fiche 1 sur 2'!$A$24</f>
        <v>3</v>
      </c>
      <c r="H129" s="0" t="n">
        <v>0</v>
      </c>
      <c r="I129" s="0" t="n">
        <v>0</v>
      </c>
    </row>
    <row r="130" customFormat="false" ht="14.4" hidden="false" customHeight="false" outlineLevel="0" collapsed="false">
      <c r="A130" s="0" t="s">
        <v>358</v>
      </c>
      <c r="B130" s="0" t="s">
        <v>82</v>
      </c>
      <c r="C130" s="0" t="s">
        <v>204</v>
      </c>
      <c r="D130" s="0" t="n">
        <f aca="false">'Fiche 1 sur 2'!$A$7-1</f>
        <v>2</v>
      </c>
      <c r="E130" s="0" t="s">
        <v>357</v>
      </c>
      <c r="F130" s="0" t="n">
        <f aca="false">'Fiche 1 sur 2'!$A$24+'Fiche 1 sur 2'!$C$26</f>
        <v>3</v>
      </c>
      <c r="G130" s="0" t="n">
        <f aca="false">'Fiche 1 sur 2'!$A$24-1</f>
        <v>2</v>
      </c>
      <c r="H130" s="0" t="n">
        <v>0</v>
      </c>
      <c r="I130" s="0" t="n">
        <v>0</v>
      </c>
    </row>
    <row r="131" customFormat="false" ht="14.4" hidden="false" customHeight="false" outlineLevel="0" collapsed="false">
      <c r="A131" s="0" t="s">
        <v>359</v>
      </c>
      <c r="B131" s="0" t="s">
        <v>82</v>
      </c>
      <c r="C131" s="0" t="s">
        <v>204</v>
      </c>
      <c r="D131" s="0" t="n">
        <f aca="false">'Fiche 1 sur 2'!$A$7-1</f>
        <v>2</v>
      </c>
      <c r="E131" s="0" t="s">
        <v>360</v>
      </c>
      <c r="F131" s="0" t="n">
        <f aca="false">'Fiche 1 sur 2'!$A$24+'Fiche 1 sur 2'!$C$26</f>
        <v>3</v>
      </c>
      <c r="G131" s="0" t="n">
        <f aca="false">'Fiche 1 sur 2'!$A$24</f>
        <v>3</v>
      </c>
      <c r="H131" s="0" t="n">
        <v>0</v>
      </c>
      <c r="I131" s="0" t="n">
        <v>0</v>
      </c>
    </row>
    <row r="132" customFormat="false" ht="14.4" hidden="false" customHeight="false" outlineLevel="0" collapsed="false">
      <c r="A132" s="0" t="s">
        <v>361</v>
      </c>
      <c r="B132" s="0" t="s">
        <v>82</v>
      </c>
      <c r="C132" s="0" t="s">
        <v>204</v>
      </c>
      <c r="D132" s="0" t="n">
        <f aca="false">'Fiche 1 sur 2'!$A$7-1+1</f>
        <v>3</v>
      </c>
      <c r="E132" s="0" t="s">
        <v>360</v>
      </c>
      <c r="F132" s="0" t="n">
        <f aca="false">'Fiche 1 sur 2'!$A$24+'Fiche 1 sur 2'!$C$26</f>
        <v>3</v>
      </c>
      <c r="G132" s="0" t="n">
        <f aca="false">'Fiche 1 sur 2'!$A$24</f>
        <v>3</v>
      </c>
      <c r="H132" s="0" t="n">
        <v>0</v>
      </c>
      <c r="I132" s="0" t="n">
        <v>0</v>
      </c>
    </row>
    <row r="133" customFormat="false" ht="14.4" hidden="false" customHeight="false" outlineLevel="0" collapsed="false">
      <c r="A133" s="0" t="s">
        <v>362</v>
      </c>
      <c r="B133" s="0" t="s">
        <v>82</v>
      </c>
      <c r="C133" s="0" t="n">
        <v>1</v>
      </c>
      <c r="D133" s="0" t="n">
        <f aca="false">'Fiche 1 sur 2'!$A$7-1</f>
        <v>2</v>
      </c>
      <c r="E133" s="0" t="s">
        <v>363</v>
      </c>
      <c r="F133" s="0" t="n">
        <f aca="false">'Fiche 1 sur 2'!$A$24+'Fiche 1 sur 2'!$C$26</f>
        <v>3</v>
      </c>
      <c r="G133" s="0" t="n">
        <f aca="false">'Fiche 1 sur 2'!$A$24</f>
        <v>3</v>
      </c>
      <c r="H133" s="0" t="n">
        <v>2</v>
      </c>
      <c r="I133" s="0" t="n">
        <v>0</v>
      </c>
    </row>
    <row r="134" customFormat="false" ht="14.4" hidden="false" customHeight="false" outlineLevel="0" collapsed="false">
      <c r="A134" s="0" t="s">
        <v>364</v>
      </c>
      <c r="B134" s="0" t="s">
        <v>82</v>
      </c>
      <c r="C134" s="0" t="n">
        <v>1</v>
      </c>
      <c r="D134" s="0" t="n">
        <f aca="false">'Fiche 1 sur 2'!$A$7-1</f>
        <v>2</v>
      </c>
      <c r="E134" s="0" t="s">
        <v>363</v>
      </c>
      <c r="F134" s="0" t="n">
        <f aca="false">'Fiche 1 sur 2'!$A$24+'Fiche 1 sur 2'!$C$26</f>
        <v>3</v>
      </c>
      <c r="G134" s="0" t="n">
        <f aca="false">'Fiche 1 sur 2'!$A$24-1</f>
        <v>2</v>
      </c>
      <c r="H134" s="0" t="n">
        <v>2</v>
      </c>
      <c r="I134" s="0" t="n">
        <v>0</v>
      </c>
    </row>
    <row r="135" customFormat="false" ht="14.4" hidden="false" customHeight="false" outlineLevel="0" collapsed="false">
      <c r="A135" s="0" t="s">
        <v>365</v>
      </c>
      <c r="B135" s="0" t="s">
        <v>82</v>
      </c>
      <c r="C135" s="0" t="n">
        <v>1</v>
      </c>
      <c r="D135" s="0" t="n">
        <f aca="false">'Fiche 1 sur 2'!$A$7-1</f>
        <v>2</v>
      </c>
      <c r="E135" s="0" t="s">
        <v>366</v>
      </c>
      <c r="F135" s="0" t="n">
        <f aca="false">'Fiche 1 sur 2'!$A$24+'Fiche 1 sur 2'!$C$26</f>
        <v>3</v>
      </c>
      <c r="G135" s="0" t="n">
        <f aca="false">'Fiche 1 sur 2'!$A$24</f>
        <v>3</v>
      </c>
      <c r="H135" s="0" t="n">
        <v>2</v>
      </c>
      <c r="I135" s="0" t="n">
        <v>0</v>
      </c>
    </row>
    <row r="136" customFormat="false" ht="14.4" hidden="false" customHeight="false" outlineLevel="0" collapsed="false">
      <c r="A136" s="0" t="s">
        <v>367</v>
      </c>
      <c r="B136" s="0" t="s">
        <v>82</v>
      </c>
      <c r="C136" s="0" t="n">
        <v>1</v>
      </c>
      <c r="D136" s="0" t="n">
        <f aca="false">'Fiche 1 sur 2'!$A$7-1+1</f>
        <v>3</v>
      </c>
      <c r="E136" s="0" t="s">
        <v>366</v>
      </c>
      <c r="F136" s="0" t="n">
        <f aca="false">'Fiche 1 sur 2'!$A$24+'Fiche 1 sur 2'!$C$26</f>
        <v>3</v>
      </c>
      <c r="G136" s="0" t="n">
        <f aca="false">'Fiche 1 sur 2'!$A$24</f>
        <v>3</v>
      </c>
      <c r="H136" s="0" t="n">
        <v>2</v>
      </c>
      <c r="I136" s="0" t="n">
        <v>0</v>
      </c>
    </row>
    <row r="137" customFormat="false" ht="14.4" hidden="false" customHeight="false" outlineLevel="0" collapsed="false">
      <c r="A137" s="0" t="s">
        <v>368</v>
      </c>
      <c r="B137" s="0" t="s">
        <v>369</v>
      </c>
      <c r="C137" s="0" t="s">
        <v>204</v>
      </c>
      <c r="D137" s="0" t="n">
        <f aca="false">'Fiche 1 sur 2'!$A$15+1</f>
        <v>4</v>
      </c>
      <c r="E137" s="0" t="s">
        <v>370</v>
      </c>
      <c r="F137" s="0" t="n">
        <f aca="false">'Fiche 1 sur 2'!$A$24+'Fiche 1 sur 2'!$C$27</f>
        <v>3</v>
      </c>
      <c r="G137" s="0" t="n">
        <f aca="false">'Fiche 1 sur 2'!$A$24</f>
        <v>3</v>
      </c>
      <c r="H137" s="0" t="n">
        <v>0</v>
      </c>
      <c r="I137" s="0" t="n">
        <v>0</v>
      </c>
    </row>
    <row r="138" customFormat="false" ht="14.4" hidden="false" customHeight="false" outlineLevel="0" collapsed="false">
      <c r="A138" s="0" t="s">
        <v>371</v>
      </c>
      <c r="B138" s="0" t="s">
        <v>369</v>
      </c>
      <c r="C138" s="0" t="s">
        <v>204</v>
      </c>
      <c r="D138" s="0" t="n">
        <f aca="false">'Fiche 1 sur 2'!$A$15+1</f>
        <v>4</v>
      </c>
      <c r="E138" s="0" t="s">
        <v>370</v>
      </c>
      <c r="F138" s="0" t="n">
        <f aca="false">'Fiche 1 sur 2'!$A$24+'Fiche 1 sur 2'!$C$27</f>
        <v>3</v>
      </c>
      <c r="G138" s="0" t="n">
        <f aca="false">'Fiche 1 sur 2'!$A$24-1</f>
        <v>2</v>
      </c>
      <c r="H138" s="0" t="n">
        <v>0</v>
      </c>
      <c r="I138" s="0" t="n">
        <v>0</v>
      </c>
    </row>
    <row r="139" customFormat="false" ht="14.4" hidden="false" customHeight="false" outlineLevel="0" collapsed="false">
      <c r="A139" s="0" t="s">
        <v>372</v>
      </c>
      <c r="B139" s="0" t="s">
        <v>369</v>
      </c>
      <c r="C139" s="0" t="s">
        <v>204</v>
      </c>
      <c r="D139" s="0" t="n">
        <f aca="false">'Fiche 1 sur 2'!$A$15+1</f>
        <v>4</v>
      </c>
      <c r="E139" s="0" t="s">
        <v>373</v>
      </c>
      <c r="F139" s="0" t="n">
        <f aca="false">'Fiche 1 sur 2'!$A$24+'Fiche 1 sur 2'!$C$27</f>
        <v>3</v>
      </c>
      <c r="G139" s="0" t="n">
        <f aca="false">'Fiche 1 sur 2'!$A$24</f>
        <v>3</v>
      </c>
      <c r="H139" s="0" t="n">
        <v>0</v>
      </c>
      <c r="I139" s="0" t="n">
        <v>0</v>
      </c>
    </row>
    <row r="140" customFormat="false" ht="14.4" hidden="false" customHeight="false" outlineLevel="0" collapsed="false">
      <c r="A140" s="0" t="s">
        <v>374</v>
      </c>
      <c r="B140" s="0" t="s">
        <v>369</v>
      </c>
      <c r="C140" s="0" t="s">
        <v>204</v>
      </c>
      <c r="D140" s="0" t="n">
        <f aca="false">'Fiche 1 sur 2'!$A$15+1+1</f>
        <v>5</v>
      </c>
      <c r="E140" s="0" t="s">
        <v>373</v>
      </c>
      <c r="F140" s="0" t="n">
        <f aca="false">'Fiche 1 sur 2'!$A$24+'Fiche 1 sur 2'!$C$27</f>
        <v>3</v>
      </c>
      <c r="G140" s="0" t="n">
        <f aca="false">'Fiche 1 sur 2'!$A$24</f>
        <v>3</v>
      </c>
      <c r="H140" s="0" t="n">
        <v>0</v>
      </c>
      <c r="I140" s="0" t="n">
        <v>0</v>
      </c>
    </row>
    <row r="141" customFormat="false" ht="14.4" hidden="false" customHeight="false" outlineLevel="0" collapsed="false">
      <c r="A141" s="0" t="s">
        <v>375</v>
      </c>
      <c r="B141" s="0" t="s">
        <v>369</v>
      </c>
      <c r="C141" s="0" t="s">
        <v>204</v>
      </c>
      <c r="D141" s="0" t="n">
        <f aca="false">'Fiche 1 sur 2'!$A$15</f>
        <v>3</v>
      </c>
      <c r="E141" s="0" t="s">
        <v>376</v>
      </c>
      <c r="F141" s="0" t="n">
        <f aca="false">'Fiche 1 sur 2'!$A$24+'Fiche 1 sur 2'!$C$27</f>
        <v>3</v>
      </c>
      <c r="G141" s="0" t="n">
        <f aca="false">'Fiche 1 sur 2'!$A$24</f>
        <v>3</v>
      </c>
      <c r="H141" s="0" t="n">
        <v>0</v>
      </c>
      <c r="I141" s="0" t="n">
        <v>0</v>
      </c>
    </row>
    <row r="142" customFormat="false" ht="14.4" hidden="false" customHeight="false" outlineLevel="0" collapsed="false">
      <c r="A142" s="0" t="s">
        <v>377</v>
      </c>
      <c r="B142" s="0" t="s">
        <v>369</v>
      </c>
      <c r="C142" s="0" t="s">
        <v>204</v>
      </c>
      <c r="D142" s="0" t="n">
        <f aca="false">'Fiche 1 sur 2'!$A$15</f>
        <v>3</v>
      </c>
      <c r="E142" s="0" t="s">
        <v>376</v>
      </c>
      <c r="F142" s="0" t="n">
        <f aca="false">'Fiche 1 sur 2'!$A$24+'Fiche 1 sur 2'!$C$27</f>
        <v>3</v>
      </c>
      <c r="G142" s="0" t="n">
        <f aca="false">'Fiche 1 sur 2'!$A$24-1</f>
        <v>2</v>
      </c>
      <c r="H142" s="0" t="n">
        <v>0</v>
      </c>
      <c r="I142" s="0" t="n">
        <v>0</v>
      </c>
    </row>
    <row r="143" customFormat="false" ht="14.4" hidden="false" customHeight="false" outlineLevel="0" collapsed="false">
      <c r="A143" s="0" t="s">
        <v>378</v>
      </c>
      <c r="B143" s="0" t="s">
        <v>369</v>
      </c>
      <c r="C143" s="0" t="s">
        <v>204</v>
      </c>
      <c r="D143" s="0" t="n">
        <f aca="false">'Fiche 1 sur 2'!$A$15</f>
        <v>3</v>
      </c>
      <c r="E143" s="0" t="s">
        <v>379</v>
      </c>
      <c r="F143" s="0" t="n">
        <f aca="false">'Fiche 1 sur 2'!$A$24+'Fiche 1 sur 2'!$C$27</f>
        <v>3</v>
      </c>
      <c r="G143" s="0" t="n">
        <f aca="false">'Fiche 1 sur 2'!$A$24</f>
        <v>3</v>
      </c>
      <c r="H143" s="0" t="n">
        <v>0</v>
      </c>
      <c r="I143" s="0" t="n">
        <v>0</v>
      </c>
    </row>
    <row r="144" customFormat="false" ht="14.4" hidden="false" customHeight="false" outlineLevel="0" collapsed="false">
      <c r="A144" s="0" t="s">
        <v>380</v>
      </c>
      <c r="B144" s="0" t="s">
        <v>369</v>
      </c>
      <c r="C144" s="0" t="s">
        <v>204</v>
      </c>
      <c r="D144" s="0" t="n">
        <f aca="false">'Fiche 1 sur 2'!$A$15+1</f>
        <v>4</v>
      </c>
      <c r="E144" s="0" t="s">
        <v>379</v>
      </c>
      <c r="F144" s="0" t="n">
        <f aca="false">'Fiche 1 sur 2'!$A$24+'Fiche 1 sur 2'!$C$27</f>
        <v>3</v>
      </c>
      <c r="G144" s="0" t="n">
        <f aca="false">'Fiche 1 sur 2'!$A$24</f>
        <v>3</v>
      </c>
      <c r="H144" s="0" t="n">
        <v>0</v>
      </c>
      <c r="I144" s="0" t="n">
        <v>0</v>
      </c>
    </row>
    <row r="145" customFormat="false" ht="14.4" hidden="false" customHeight="false" outlineLevel="0" collapsed="false">
      <c r="A145" s="0" t="s">
        <v>381</v>
      </c>
      <c r="B145" s="0" t="s">
        <v>369</v>
      </c>
      <c r="C145" s="0" t="s">
        <v>204</v>
      </c>
      <c r="D145" s="0" t="n">
        <f aca="false">'Fiche 1 sur 2'!$A$15-1</f>
        <v>2</v>
      </c>
      <c r="E145" s="0" t="s">
        <v>290</v>
      </c>
      <c r="F145" s="0" t="n">
        <f aca="false">'Fiche 1 sur 2'!$A$24+'Fiche 1 sur 2'!$C$27</f>
        <v>3</v>
      </c>
      <c r="G145" s="0" t="n">
        <f aca="false">'Fiche 1 sur 2'!$A$24</f>
        <v>3</v>
      </c>
      <c r="H145" s="0" t="n">
        <v>1</v>
      </c>
      <c r="I145" s="0" t="n">
        <v>0</v>
      </c>
    </row>
    <row r="146" customFormat="false" ht="14.4" hidden="false" customHeight="false" outlineLevel="0" collapsed="false">
      <c r="A146" s="0" t="s">
        <v>382</v>
      </c>
      <c r="B146" s="0" t="s">
        <v>369</v>
      </c>
      <c r="C146" s="0" t="s">
        <v>204</v>
      </c>
      <c r="D146" s="0" t="n">
        <f aca="false">'Fiche 1 sur 2'!$A$15-1</f>
        <v>2</v>
      </c>
      <c r="E146" s="0" t="s">
        <v>290</v>
      </c>
      <c r="F146" s="0" t="n">
        <f aca="false">'Fiche 1 sur 2'!$A$24+'Fiche 1 sur 2'!$C$27</f>
        <v>3</v>
      </c>
      <c r="G146" s="0" t="n">
        <f aca="false">'Fiche 1 sur 2'!$A$24-1</f>
        <v>2</v>
      </c>
      <c r="H146" s="0" t="n">
        <v>1</v>
      </c>
      <c r="I146" s="0" t="n">
        <v>0</v>
      </c>
    </row>
    <row r="147" customFormat="false" ht="14.4" hidden="false" customHeight="false" outlineLevel="0" collapsed="false">
      <c r="A147" s="0" t="s">
        <v>383</v>
      </c>
      <c r="B147" s="0" t="s">
        <v>369</v>
      </c>
      <c r="C147" s="0" t="s">
        <v>204</v>
      </c>
      <c r="D147" s="0" t="n">
        <f aca="false">'Fiche 1 sur 2'!$A$15-1</f>
        <v>2</v>
      </c>
      <c r="E147" s="0" t="s">
        <v>293</v>
      </c>
      <c r="F147" s="0" t="n">
        <f aca="false">'Fiche 1 sur 2'!$A$24+'Fiche 1 sur 2'!$C$27</f>
        <v>3</v>
      </c>
      <c r="G147" s="0" t="n">
        <f aca="false">'Fiche 1 sur 2'!$A$24</f>
        <v>3</v>
      </c>
      <c r="H147" s="0" t="n">
        <v>1</v>
      </c>
      <c r="I147" s="0" t="n">
        <v>0</v>
      </c>
    </row>
    <row r="148" customFormat="false" ht="14.4" hidden="false" customHeight="false" outlineLevel="0" collapsed="false">
      <c r="A148" s="0" t="s">
        <v>384</v>
      </c>
      <c r="B148" s="0" t="s">
        <v>369</v>
      </c>
      <c r="C148" s="0" t="s">
        <v>204</v>
      </c>
      <c r="D148" s="0" t="n">
        <f aca="false">'Fiche 1 sur 2'!$A$15-1+1</f>
        <v>3</v>
      </c>
      <c r="E148" s="0" t="s">
        <v>293</v>
      </c>
      <c r="F148" s="0" t="n">
        <f aca="false">'Fiche 1 sur 2'!$A$24+'Fiche 1 sur 2'!$C$27</f>
        <v>3</v>
      </c>
      <c r="G148" s="0" t="n">
        <f aca="false">'Fiche 1 sur 2'!$A$24</f>
        <v>3</v>
      </c>
      <c r="H148" s="0" t="n">
        <v>1</v>
      </c>
      <c r="I148" s="0" t="n">
        <v>0</v>
      </c>
    </row>
    <row r="149" customFormat="false" ht="14.4" hidden="false" customHeight="false" outlineLevel="0" collapsed="false">
      <c r="A149" s="0" t="s">
        <v>385</v>
      </c>
      <c r="B149" s="0" t="s">
        <v>369</v>
      </c>
      <c r="C149" s="0" t="n">
        <v>1</v>
      </c>
      <c r="D149" s="0" t="n">
        <f aca="false">'Fiche 1 sur 2'!$A$15+3+'Fiche 1 sur 2'!$C$16</f>
        <v>6</v>
      </c>
      <c r="E149" s="0" t="s">
        <v>386</v>
      </c>
      <c r="F149" s="0" t="n">
        <f aca="false">'Fiche 1 sur 2'!$A$24+'Fiche 1 sur 2'!$C$27</f>
        <v>3</v>
      </c>
      <c r="G149" s="0" t="n">
        <f aca="false">'Fiche 1 sur 2'!$A$24</f>
        <v>3</v>
      </c>
      <c r="H149" s="0" t="n">
        <v>0</v>
      </c>
      <c r="I149" s="0" t="n">
        <v>1</v>
      </c>
    </row>
    <row r="150" customFormat="false" ht="14.4" hidden="false" customHeight="false" outlineLevel="0" collapsed="false">
      <c r="A150" s="0" t="s">
        <v>387</v>
      </c>
      <c r="B150" s="0" t="s">
        <v>369</v>
      </c>
      <c r="C150" s="0" t="n">
        <v>1</v>
      </c>
      <c r="D150" s="0" t="n">
        <f aca="false">'Fiche 1 sur 2'!$A$15+3+'Fiche 1 sur 2'!$C$16</f>
        <v>6</v>
      </c>
      <c r="E150" s="0" t="s">
        <v>386</v>
      </c>
      <c r="F150" s="0" t="n">
        <f aca="false">'Fiche 1 sur 2'!$A$24+'Fiche 1 sur 2'!$C$27</f>
        <v>3</v>
      </c>
      <c r="G150" s="0" t="n">
        <f aca="false">'Fiche 1 sur 2'!$A$24-1</f>
        <v>2</v>
      </c>
      <c r="H150" s="0" t="n">
        <v>0</v>
      </c>
      <c r="I150" s="0" t="n">
        <v>1</v>
      </c>
    </row>
    <row r="151" customFormat="false" ht="14.4" hidden="false" customHeight="false" outlineLevel="0" collapsed="false">
      <c r="A151" s="0" t="s">
        <v>388</v>
      </c>
      <c r="B151" s="0" t="s">
        <v>369</v>
      </c>
      <c r="C151" s="0" t="n">
        <v>1</v>
      </c>
      <c r="D151" s="0" t="n">
        <f aca="false">'Fiche 1 sur 2'!$A$15+3+'Fiche 1 sur 2'!$C$16</f>
        <v>6</v>
      </c>
      <c r="E151" s="0" t="s">
        <v>389</v>
      </c>
      <c r="F151" s="0" t="n">
        <f aca="false">'Fiche 1 sur 2'!$A$24+'Fiche 1 sur 2'!$C$27</f>
        <v>3</v>
      </c>
      <c r="G151" s="0" t="n">
        <f aca="false">'Fiche 1 sur 2'!$A$24</f>
        <v>3</v>
      </c>
      <c r="H151" s="0" t="n">
        <v>0</v>
      </c>
      <c r="I151" s="0" t="n">
        <v>1</v>
      </c>
    </row>
    <row r="152" customFormat="false" ht="14.4" hidden="false" customHeight="false" outlineLevel="0" collapsed="false">
      <c r="A152" s="0" t="s">
        <v>390</v>
      </c>
      <c r="B152" s="0" t="s">
        <v>369</v>
      </c>
      <c r="C152" s="0" t="n">
        <v>1</v>
      </c>
      <c r="D152" s="0" t="n">
        <f aca="false">'Fiche 1 sur 2'!$A$15+3+'Fiche 1 sur 2'!$C$16+1</f>
        <v>7</v>
      </c>
      <c r="E152" s="0" t="s">
        <v>389</v>
      </c>
      <c r="F152" s="0" t="n">
        <f aca="false">'Fiche 1 sur 2'!$A$24+'Fiche 1 sur 2'!$C$27</f>
        <v>3</v>
      </c>
      <c r="G152" s="0" t="n">
        <f aca="false">'Fiche 1 sur 2'!$A$24</f>
        <v>3</v>
      </c>
      <c r="H152" s="0" t="n">
        <v>0</v>
      </c>
      <c r="I152" s="0" t="n">
        <v>1</v>
      </c>
    </row>
    <row r="153" customFormat="false" ht="14.4" hidden="false" customHeight="false" outlineLevel="0" collapsed="false">
      <c r="A153" s="0" t="s">
        <v>391</v>
      </c>
      <c r="B153" s="0" t="s">
        <v>369</v>
      </c>
      <c r="C153" s="0" t="s">
        <v>204</v>
      </c>
      <c r="D153" s="0" t="n">
        <f aca="false">'Fiche 1 sur 2'!$A$15+1+'Fiche 1 sur 2'!$C$16</f>
        <v>4</v>
      </c>
      <c r="E153" s="0" t="s">
        <v>392</v>
      </c>
      <c r="F153" s="0" t="n">
        <f aca="false">'Fiche 1 sur 2'!$A$24+'Fiche 1 sur 2'!$C$27</f>
        <v>3</v>
      </c>
      <c r="G153" s="0" t="n">
        <f aca="false">'Fiche 1 sur 2'!$A$24</f>
        <v>3</v>
      </c>
      <c r="H153" s="0" t="n">
        <v>0</v>
      </c>
      <c r="I153" s="0" t="n">
        <v>0</v>
      </c>
    </row>
    <row r="154" customFormat="false" ht="14.4" hidden="false" customHeight="false" outlineLevel="0" collapsed="false">
      <c r="A154" s="0" t="s">
        <v>393</v>
      </c>
      <c r="B154" s="0" t="s">
        <v>369</v>
      </c>
      <c r="C154" s="0" t="s">
        <v>204</v>
      </c>
      <c r="D154" s="0" t="n">
        <f aca="false">'Fiche 1 sur 2'!$A$15+1+'Fiche 1 sur 2'!$C$16</f>
        <v>4</v>
      </c>
      <c r="E154" s="0" t="s">
        <v>392</v>
      </c>
      <c r="F154" s="0" t="n">
        <f aca="false">'Fiche 1 sur 2'!$A$24+'Fiche 1 sur 2'!$C$27</f>
        <v>3</v>
      </c>
      <c r="G154" s="0" t="n">
        <f aca="false">'Fiche 1 sur 2'!$A$24-1</f>
        <v>2</v>
      </c>
      <c r="H154" s="0" t="n">
        <v>0</v>
      </c>
      <c r="I154" s="0" t="n">
        <v>0</v>
      </c>
    </row>
    <row r="155" customFormat="false" ht="14.4" hidden="false" customHeight="false" outlineLevel="0" collapsed="false">
      <c r="A155" s="0" t="s">
        <v>394</v>
      </c>
      <c r="B155" s="0" t="s">
        <v>369</v>
      </c>
      <c r="C155" s="0" t="s">
        <v>204</v>
      </c>
      <c r="D155" s="0" t="n">
        <f aca="false">'Fiche 1 sur 2'!$A$15+1+'Fiche 1 sur 2'!$C$16</f>
        <v>4</v>
      </c>
      <c r="E155" s="0" t="s">
        <v>395</v>
      </c>
      <c r="F155" s="0" t="n">
        <f aca="false">'Fiche 1 sur 2'!$A$24+'Fiche 1 sur 2'!$C$27</f>
        <v>3</v>
      </c>
      <c r="G155" s="0" t="n">
        <f aca="false">'Fiche 1 sur 2'!$A$24</f>
        <v>3</v>
      </c>
      <c r="H155" s="0" t="n">
        <v>0</v>
      </c>
      <c r="I155" s="0" t="n">
        <v>0</v>
      </c>
    </row>
    <row r="156" customFormat="false" ht="14.4" hidden="false" customHeight="false" outlineLevel="0" collapsed="false">
      <c r="A156" s="0" t="s">
        <v>396</v>
      </c>
      <c r="B156" s="0" t="s">
        <v>369</v>
      </c>
      <c r="C156" s="0" t="s">
        <v>204</v>
      </c>
      <c r="D156" s="0" t="n">
        <f aca="false">'Fiche 1 sur 2'!$A$15+1+'Fiche 1 sur 2'!$C$16+1</f>
        <v>5</v>
      </c>
      <c r="E156" s="0" t="s">
        <v>395</v>
      </c>
      <c r="F156" s="0" t="n">
        <f aca="false">'Fiche 1 sur 2'!$A$24+'Fiche 1 sur 2'!$C$27</f>
        <v>3</v>
      </c>
      <c r="G156" s="0" t="n">
        <f aca="false">'Fiche 1 sur 2'!$A$24</f>
        <v>3</v>
      </c>
      <c r="H156" s="0" t="n">
        <v>0</v>
      </c>
      <c r="I156" s="0" t="n">
        <v>0</v>
      </c>
    </row>
    <row r="157" customFormat="false" ht="14.4" hidden="false" customHeight="false" outlineLevel="0" collapsed="false">
      <c r="A157" s="0" t="s">
        <v>397</v>
      </c>
      <c r="B157" s="0" t="s">
        <v>53</v>
      </c>
      <c r="C157" s="0" t="s">
        <v>204</v>
      </c>
      <c r="D157" s="0" t="n">
        <f aca="false">'Fiche 1 sur 2'!$A$7-1</f>
        <v>2</v>
      </c>
      <c r="E157" s="0" t="s">
        <v>398</v>
      </c>
      <c r="F157" s="0" t="n">
        <f aca="false">'Fiche 1 sur 2'!$G$26+'Fiche 1 sur 2'!$I$27</f>
        <v>4</v>
      </c>
      <c r="G157" s="0" t="n">
        <f aca="false">'Fiche 1 sur 2'!$G$26</f>
        <v>4</v>
      </c>
      <c r="H157" s="0" t="n">
        <v>0</v>
      </c>
      <c r="I157" s="0" t="n">
        <v>0</v>
      </c>
    </row>
    <row r="158" customFormat="false" ht="14.4" hidden="false" customHeight="false" outlineLevel="0" collapsed="false">
      <c r="A158" s="0" t="s">
        <v>399</v>
      </c>
      <c r="B158" s="0" t="s">
        <v>53</v>
      </c>
      <c r="C158" s="0" t="s">
        <v>204</v>
      </c>
      <c r="D158" s="0" t="n">
        <f aca="false">'Fiche 1 sur 2'!$A$7-1</f>
        <v>2</v>
      </c>
      <c r="E158" s="0" t="s">
        <v>398</v>
      </c>
      <c r="F158" s="0" t="n">
        <f aca="false">'Fiche 1 sur 2'!$G$26+'Fiche 1 sur 2'!$I$27</f>
        <v>4</v>
      </c>
      <c r="G158" s="0" t="n">
        <f aca="false">'Fiche 1 sur 2'!$G$26-1</f>
        <v>3</v>
      </c>
      <c r="H158" s="0" t="n">
        <v>0</v>
      </c>
      <c r="I158" s="0" t="n">
        <v>0</v>
      </c>
    </row>
    <row r="159" customFormat="false" ht="14.4" hidden="false" customHeight="false" outlineLevel="0" collapsed="false">
      <c r="A159" s="0" t="s">
        <v>400</v>
      </c>
      <c r="B159" s="0" t="s">
        <v>53</v>
      </c>
      <c r="C159" s="0" t="s">
        <v>204</v>
      </c>
      <c r="D159" s="0" t="n">
        <f aca="false">'Fiche 1 sur 2'!$A$7-1</f>
        <v>2</v>
      </c>
      <c r="E159" s="0" t="s">
        <v>401</v>
      </c>
      <c r="F159" s="0" t="n">
        <f aca="false">'Fiche 1 sur 2'!$G$26+'Fiche 1 sur 2'!$I$27</f>
        <v>4</v>
      </c>
      <c r="G159" s="0" t="n">
        <f aca="false">'Fiche 1 sur 2'!$G$26</f>
        <v>4</v>
      </c>
      <c r="H159" s="0" t="n">
        <v>0</v>
      </c>
      <c r="I159" s="0" t="n">
        <v>0</v>
      </c>
    </row>
    <row r="160" customFormat="false" ht="14.4" hidden="false" customHeight="false" outlineLevel="0" collapsed="false">
      <c r="A160" s="0" t="s">
        <v>402</v>
      </c>
      <c r="B160" s="0" t="s">
        <v>53</v>
      </c>
      <c r="C160" s="0" t="s">
        <v>204</v>
      </c>
      <c r="D160" s="0" t="n">
        <f aca="false">'Fiche 1 sur 2'!$A$7-1+1</f>
        <v>3</v>
      </c>
      <c r="E160" s="0" t="s">
        <v>401</v>
      </c>
      <c r="F160" s="0" t="n">
        <f aca="false">'Fiche 1 sur 2'!$G$26+'Fiche 1 sur 2'!$I$27</f>
        <v>4</v>
      </c>
      <c r="G160" s="0" t="n">
        <f aca="false">'Fiche 1 sur 2'!$G$26</f>
        <v>4</v>
      </c>
      <c r="H160" s="0" t="n">
        <v>0</v>
      </c>
      <c r="I160" s="0" t="n">
        <v>0</v>
      </c>
    </row>
    <row r="161" customFormat="false" ht="14.4" hidden="false" customHeight="false" outlineLevel="0" collapsed="false">
      <c r="A161" s="0" t="s">
        <v>403</v>
      </c>
      <c r="B161" s="0" t="s">
        <v>53</v>
      </c>
      <c r="C161" s="0" t="s">
        <v>204</v>
      </c>
      <c r="D161" s="0" t="n">
        <f aca="false">'Fiche 1 sur 2'!$A$7-1+1</f>
        <v>3</v>
      </c>
      <c r="E161" s="0" t="s">
        <v>404</v>
      </c>
      <c r="F161" s="0" t="n">
        <f aca="false">'Fiche 1 sur 2'!$G$26+'Fiche 1 sur 2'!$I$27</f>
        <v>4</v>
      </c>
      <c r="G161" s="0" t="n">
        <f aca="false">'Fiche 1 sur 2'!$G$26</f>
        <v>4</v>
      </c>
      <c r="H161" s="0" t="n">
        <v>0</v>
      </c>
      <c r="I161" s="0" t="n">
        <v>0</v>
      </c>
    </row>
    <row r="162" customFormat="false" ht="14.4" hidden="false" customHeight="false" outlineLevel="0" collapsed="false">
      <c r="A162" s="0" t="s">
        <v>405</v>
      </c>
      <c r="B162" s="0" t="s">
        <v>53</v>
      </c>
      <c r="C162" s="0" t="n">
        <v>1</v>
      </c>
      <c r="D162" s="0" t="n">
        <v>0</v>
      </c>
      <c r="E162" s="0" t="s">
        <v>406</v>
      </c>
      <c r="F162" s="0" t="n">
        <f aca="false">'Fiche 1 sur 2'!$G$26+'Fiche 1 sur 2'!$I$27</f>
        <v>4</v>
      </c>
      <c r="G162" s="0" t="n">
        <f aca="false">'Fiche 1 sur 2'!$G$26</f>
        <v>4</v>
      </c>
      <c r="H162" s="0" t="n">
        <v>0</v>
      </c>
      <c r="I162" s="0" t="n">
        <v>0</v>
      </c>
    </row>
    <row r="163" customFormat="false" ht="14.4" hidden="false" customHeight="false" outlineLevel="0" collapsed="false">
      <c r="A163" s="0" t="s">
        <v>407</v>
      </c>
      <c r="B163" s="0" t="s">
        <v>53</v>
      </c>
      <c r="C163" s="0" t="n">
        <v>1</v>
      </c>
      <c r="D163" s="0" t="n">
        <v>0</v>
      </c>
      <c r="E163" s="0" t="s">
        <v>406</v>
      </c>
      <c r="F163" s="0" t="n">
        <f aca="false">'Fiche 1 sur 2'!$G$26+'Fiche 1 sur 2'!$I$27</f>
        <v>4</v>
      </c>
      <c r="G163" s="0" t="n">
        <f aca="false">'Fiche 1 sur 2'!$G$26-1</f>
        <v>3</v>
      </c>
      <c r="H163" s="0" t="n">
        <v>0</v>
      </c>
      <c r="I163" s="0" t="n">
        <v>0</v>
      </c>
    </row>
    <row r="164" customFormat="false" ht="14.4" hidden="false" customHeight="false" outlineLevel="0" collapsed="false">
      <c r="A164" s="0" t="s">
        <v>408</v>
      </c>
      <c r="B164" s="0" t="s">
        <v>53</v>
      </c>
      <c r="C164" s="0" t="n">
        <v>1</v>
      </c>
      <c r="D164" s="0" t="n">
        <v>0</v>
      </c>
      <c r="E164" s="0" t="s">
        <v>409</v>
      </c>
      <c r="F164" s="0" t="n">
        <f aca="false">'Fiche 1 sur 2'!$G$26+'Fiche 1 sur 2'!$I$27</f>
        <v>4</v>
      </c>
      <c r="G164" s="0" t="n">
        <f aca="false">'Fiche 1 sur 2'!$G$26</f>
        <v>4</v>
      </c>
      <c r="H164" s="0" t="n">
        <v>0</v>
      </c>
      <c r="I164" s="0" t="n">
        <v>0</v>
      </c>
    </row>
    <row r="165" customFormat="false" ht="14.4" hidden="false" customHeight="false" outlineLevel="0" collapsed="false">
      <c r="A165" s="0" t="s">
        <v>410</v>
      </c>
      <c r="B165" s="0" t="s">
        <v>53</v>
      </c>
      <c r="C165" s="0" t="n">
        <v>1</v>
      </c>
      <c r="D165" s="0" t="n">
        <v>0</v>
      </c>
      <c r="E165" s="0" t="s">
        <v>409</v>
      </c>
      <c r="F165" s="0" t="n">
        <f aca="false">'Fiche 1 sur 2'!$G$26+'Fiche 1 sur 2'!$I$27</f>
        <v>4</v>
      </c>
      <c r="G165" s="0" t="n">
        <f aca="false">'Fiche 1 sur 2'!$G$26</f>
        <v>4</v>
      </c>
      <c r="H165" s="0" t="n">
        <v>0</v>
      </c>
      <c r="I165" s="0" t="n">
        <v>0</v>
      </c>
    </row>
    <row r="166" customFormat="false" ht="14.4" hidden="false" customHeight="false" outlineLevel="0" collapsed="false">
      <c r="A166" s="0" t="s">
        <v>411</v>
      </c>
      <c r="B166" s="0" t="s">
        <v>53</v>
      </c>
      <c r="C166" s="0" t="n">
        <v>1</v>
      </c>
      <c r="D166" s="0" t="n">
        <f aca="false">'Fiche 1 sur 2'!$A$7+1</f>
        <v>4</v>
      </c>
      <c r="E166" s="0" t="s">
        <v>412</v>
      </c>
      <c r="F166" s="0" t="n">
        <f aca="false">'Fiche 1 sur 2'!$G$26+'Fiche 1 sur 2'!$I$27</f>
        <v>4</v>
      </c>
      <c r="G166" s="0" t="n">
        <f aca="false">'Fiche 1 sur 2'!$G$26</f>
        <v>4</v>
      </c>
      <c r="H166" s="0" t="n">
        <v>0</v>
      </c>
      <c r="I166" s="0" t="n">
        <v>0</v>
      </c>
    </row>
    <row r="167" customFormat="false" ht="14.4" hidden="false" customHeight="false" outlineLevel="0" collapsed="false">
      <c r="A167" s="0" t="s">
        <v>413</v>
      </c>
      <c r="B167" s="0" t="s">
        <v>53</v>
      </c>
      <c r="C167" s="0" t="n">
        <v>1</v>
      </c>
      <c r="D167" s="0" t="n">
        <f aca="false">'Fiche 1 sur 2'!$A$7+1</f>
        <v>4</v>
      </c>
      <c r="E167" s="0" t="s">
        <v>412</v>
      </c>
      <c r="F167" s="0" t="n">
        <f aca="false">'Fiche 1 sur 2'!$G$26+'Fiche 1 sur 2'!$I$27</f>
        <v>4</v>
      </c>
      <c r="G167" s="0" t="n">
        <f aca="false">'Fiche 1 sur 2'!$G$26-1</f>
        <v>3</v>
      </c>
      <c r="H167" s="0" t="n">
        <v>0</v>
      </c>
      <c r="I167" s="0" t="n">
        <v>0</v>
      </c>
    </row>
    <row r="168" customFormat="false" ht="14.4" hidden="false" customHeight="false" outlineLevel="0" collapsed="false">
      <c r="A168" s="0" t="s">
        <v>414</v>
      </c>
      <c r="B168" s="0" t="s">
        <v>53</v>
      </c>
      <c r="C168" s="0" t="n">
        <v>1</v>
      </c>
      <c r="D168" s="0" t="n">
        <f aca="false">'Fiche 1 sur 2'!$A$7+1</f>
        <v>4</v>
      </c>
      <c r="E168" s="0" t="s">
        <v>415</v>
      </c>
      <c r="F168" s="0" t="n">
        <f aca="false">'Fiche 1 sur 2'!$G$26+'Fiche 1 sur 2'!$I$27</f>
        <v>4</v>
      </c>
      <c r="G168" s="0" t="n">
        <f aca="false">'Fiche 1 sur 2'!$G$26</f>
        <v>4</v>
      </c>
      <c r="H168" s="0" t="n">
        <v>0</v>
      </c>
      <c r="I168" s="0" t="n">
        <v>0</v>
      </c>
    </row>
    <row r="169" customFormat="false" ht="14.4" hidden="false" customHeight="false" outlineLevel="0" collapsed="false">
      <c r="A169" s="0" t="s">
        <v>416</v>
      </c>
      <c r="B169" s="0" t="s">
        <v>53</v>
      </c>
      <c r="C169" s="0" t="n">
        <v>1</v>
      </c>
      <c r="D169" s="0" t="n">
        <f aca="false">'Fiche 1 sur 2'!$A$7+1+1</f>
        <v>5</v>
      </c>
      <c r="E169" s="0" t="s">
        <v>415</v>
      </c>
      <c r="F169" s="0" t="n">
        <f aca="false">'Fiche 1 sur 2'!$G$26+'Fiche 1 sur 2'!$I$27</f>
        <v>4</v>
      </c>
      <c r="G169" s="0" t="n">
        <f aca="false">'Fiche 1 sur 2'!$G$26</f>
        <v>4</v>
      </c>
      <c r="H169" s="0" t="n">
        <v>0</v>
      </c>
      <c r="I169" s="0" t="n">
        <v>0</v>
      </c>
    </row>
    <row r="170" customFormat="false" ht="14.4" hidden="false" customHeight="false" outlineLevel="0" collapsed="false">
      <c r="A170" s="0" t="s">
        <v>417</v>
      </c>
      <c r="B170" s="0" t="s">
        <v>53</v>
      </c>
      <c r="C170" s="0" t="s">
        <v>204</v>
      </c>
      <c r="D170" s="0" t="n">
        <f aca="false">'Fiche 1 sur 2'!$A$15-1</f>
        <v>2</v>
      </c>
      <c r="E170" s="0" t="s">
        <v>418</v>
      </c>
      <c r="F170" s="0" t="n">
        <f aca="false">'Fiche 1 sur 2'!$G$26+'Fiche 1 sur 2'!$I$27</f>
        <v>4</v>
      </c>
      <c r="G170" s="0" t="n">
        <f aca="false">'Fiche 1 sur 2'!$G$26</f>
        <v>4</v>
      </c>
      <c r="H170" s="0" t="n">
        <v>0</v>
      </c>
      <c r="I170" s="0" t="n">
        <v>0</v>
      </c>
    </row>
    <row r="171" customFormat="false" ht="14.4" hidden="false" customHeight="false" outlineLevel="0" collapsed="false">
      <c r="A171" s="0" t="s">
        <v>419</v>
      </c>
      <c r="B171" s="0" t="s">
        <v>53</v>
      </c>
      <c r="C171" s="0" t="s">
        <v>204</v>
      </c>
      <c r="D171" s="0" t="n">
        <f aca="false">'Fiche 1 sur 2'!$A$15-1</f>
        <v>2</v>
      </c>
      <c r="E171" s="0" t="s">
        <v>418</v>
      </c>
      <c r="F171" s="0" t="n">
        <f aca="false">'Fiche 1 sur 2'!$G$26+'Fiche 1 sur 2'!$I$27</f>
        <v>4</v>
      </c>
      <c r="G171" s="0" t="n">
        <f aca="false">'Fiche 1 sur 2'!$G$26-1</f>
        <v>3</v>
      </c>
      <c r="H171" s="0" t="n">
        <v>0</v>
      </c>
      <c r="I171" s="0" t="n">
        <v>0</v>
      </c>
    </row>
    <row r="172" customFormat="false" ht="14.4" hidden="false" customHeight="false" outlineLevel="0" collapsed="false">
      <c r="A172" s="0" t="s">
        <v>420</v>
      </c>
      <c r="B172" s="0" t="s">
        <v>53</v>
      </c>
      <c r="C172" s="0" t="s">
        <v>204</v>
      </c>
      <c r="D172" s="0" t="n">
        <f aca="false">'Fiche 1 sur 2'!$A$15-1</f>
        <v>2</v>
      </c>
      <c r="E172" s="0" t="s">
        <v>421</v>
      </c>
      <c r="F172" s="0" t="n">
        <f aca="false">'Fiche 1 sur 2'!$G$26+'Fiche 1 sur 2'!$I$27</f>
        <v>4</v>
      </c>
      <c r="G172" s="0" t="n">
        <f aca="false">'Fiche 1 sur 2'!$G$26</f>
        <v>4</v>
      </c>
      <c r="H172" s="0" t="n">
        <v>0</v>
      </c>
      <c r="I172" s="0" t="n">
        <v>0</v>
      </c>
    </row>
    <row r="173" customFormat="false" ht="14.4" hidden="false" customHeight="false" outlineLevel="0" collapsed="false">
      <c r="A173" s="0" t="s">
        <v>422</v>
      </c>
      <c r="B173" s="0" t="s">
        <v>53</v>
      </c>
      <c r="C173" s="0" t="s">
        <v>204</v>
      </c>
      <c r="D173" s="0" t="n">
        <f aca="false">'Fiche 1 sur 2'!$A$15-1+1</f>
        <v>3</v>
      </c>
      <c r="E173" s="0" t="s">
        <v>421</v>
      </c>
      <c r="F173" s="0" t="n">
        <f aca="false">'Fiche 1 sur 2'!$G$26+'Fiche 1 sur 2'!$I$27</f>
        <v>4</v>
      </c>
      <c r="G173" s="0" t="n">
        <f aca="false">'Fiche 1 sur 2'!$G$26</f>
        <v>4</v>
      </c>
      <c r="H173" s="0" t="n">
        <v>0</v>
      </c>
      <c r="I173" s="0" t="n">
        <v>0</v>
      </c>
    </row>
    <row r="174" customFormat="false" ht="14.4" hidden="false" customHeight="false" outlineLevel="0" collapsed="false">
      <c r="A174" s="0" t="s">
        <v>423</v>
      </c>
      <c r="B174" s="0" t="s">
        <v>53</v>
      </c>
      <c r="C174" s="0" t="s">
        <v>204</v>
      </c>
      <c r="D174" s="0" t="n">
        <f aca="false">'Fiche 1 sur 2'!$A$15</f>
        <v>3</v>
      </c>
      <c r="E174" s="0" t="s">
        <v>412</v>
      </c>
      <c r="F174" s="0" t="n">
        <f aca="false">'Fiche 1 sur 2'!$G$26+'Fiche 1 sur 2'!$I$27</f>
        <v>4</v>
      </c>
      <c r="G174" s="0" t="n">
        <f aca="false">'Fiche 1 sur 2'!$G$26</f>
        <v>4</v>
      </c>
      <c r="H174" s="0" t="n">
        <v>0</v>
      </c>
      <c r="I174" s="0" t="n">
        <v>0</v>
      </c>
    </row>
    <row r="175" customFormat="false" ht="14.4" hidden="false" customHeight="false" outlineLevel="0" collapsed="false">
      <c r="A175" s="0" t="s">
        <v>424</v>
      </c>
      <c r="B175" s="0" t="s">
        <v>53</v>
      </c>
      <c r="C175" s="0" t="s">
        <v>204</v>
      </c>
      <c r="D175" s="0" t="n">
        <f aca="false">'Fiche 1 sur 2'!$A$15</f>
        <v>3</v>
      </c>
      <c r="E175" s="0" t="s">
        <v>412</v>
      </c>
      <c r="F175" s="0" t="n">
        <f aca="false">'Fiche 1 sur 2'!$G$26+'Fiche 1 sur 2'!$I$27</f>
        <v>4</v>
      </c>
      <c r="G175" s="0" t="n">
        <f aca="false">'Fiche 1 sur 2'!$G$26-1</f>
        <v>3</v>
      </c>
      <c r="H175" s="0" t="n">
        <v>0</v>
      </c>
      <c r="I175" s="0" t="n">
        <v>0</v>
      </c>
    </row>
    <row r="176" customFormat="false" ht="14.4" hidden="false" customHeight="false" outlineLevel="0" collapsed="false">
      <c r="A176" s="0" t="s">
        <v>425</v>
      </c>
      <c r="B176" s="0" t="s">
        <v>53</v>
      </c>
      <c r="C176" s="0" t="s">
        <v>204</v>
      </c>
      <c r="D176" s="0" t="n">
        <f aca="false">'Fiche 1 sur 2'!$A$15</f>
        <v>3</v>
      </c>
      <c r="E176" s="0" t="s">
        <v>415</v>
      </c>
      <c r="F176" s="0" t="n">
        <f aca="false">'Fiche 1 sur 2'!$G$26+'Fiche 1 sur 2'!$I$27</f>
        <v>4</v>
      </c>
      <c r="G176" s="0" t="n">
        <f aca="false">'Fiche 1 sur 2'!$G$26</f>
        <v>4</v>
      </c>
      <c r="H176" s="0" t="n">
        <v>0</v>
      </c>
      <c r="I176" s="0" t="n">
        <v>0</v>
      </c>
    </row>
    <row r="177" customFormat="false" ht="14.4" hidden="false" customHeight="false" outlineLevel="0" collapsed="false">
      <c r="A177" s="0" t="s">
        <v>426</v>
      </c>
      <c r="B177" s="0" t="s">
        <v>53</v>
      </c>
      <c r="C177" s="0" t="s">
        <v>204</v>
      </c>
      <c r="D177" s="0" t="n">
        <f aca="false">'Fiche 1 sur 2'!$A$15+1</f>
        <v>4</v>
      </c>
      <c r="E177" s="0" t="s">
        <v>415</v>
      </c>
      <c r="F177" s="0" t="n">
        <f aca="false">'Fiche 1 sur 2'!$G$26+'Fiche 1 sur 2'!$I$27</f>
        <v>4</v>
      </c>
      <c r="G177" s="0" t="n">
        <f aca="false">'Fiche 1 sur 2'!$G$26</f>
        <v>4</v>
      </c>
      <c r="H177" s="0" t="n">
        <v>0</v>
      </c>
      <c r="I177" s="0" t="n">
        <v>0</v>
      </c>
    </row>
    <row r="178" customFormat="false" ht="14.4" hidden="false" customHeight="false" outlineLevel="0" collapsed="false">
      <c r="A178" s="0" t="s">
        <v>427</v>
      </c>
      <c r="B178" s="0" t="s">
        <v>53</v>
      </c>
      <c r="C178" s="0" t="s">
        <v>204</v>
      </c>
      <c r="D178" s="0" t="n">
        <f aca="false">'Fiche 1 sur 2'!$A$15</f>
        <v>3</v>
      </c>
      <c r="E178" s="0" t="s">
        <v>412</v>
      </c>
      <c r="F178" s="0" t="n">
        <f aca="false">'Fiche 1 sur 2'!$G$26+'Fiche 1 sur 2'!$I$27</f>
        <v>4</v>
      </c>
      <c r="G178" s="0" t="n">
        <f aca="false">'Fiche 1 sur 2'!$G$26</f>
        <v>4</v>
      </c>
      <c r="H178" s="0" t="n">
        <v>0</v>
      </c>
      <c r="I178" s="0" t="n">
        <v>0</v>
      </c>
    </row>
    <row r="179" customFormat="false" ht="14.4" hidden="false" customHeight="false" outlineLevel="0" collapsed="false">
      <c r="A179" s="0" t="s">
        <v>428</v>
      </c>
      <c r="B179" s="0" t="s">
        <v>53</v>
      </c>
      <c r="C179" s="0" t="s">
        <v>204</v>
      </c>
      <c r="D179" s="0" t="n">
        <f aca="false">'Fiche 1 sur 2'!$A$15</f>
        <v>3</v>
      </c>
      <c r="E179" s="0" t="s">
        <v>412</v>
      </c>
      <c r="F179" s="0" t="n">
        <f aca="false">'Fiche 1 sur 2'!$G$26+'Fiche 1 sur 2'!$I$27</f>
        <v>4</v>
      </c>
      <c r="G179" s="0" t="n">
        <f aca="false">'Fiche 1 sur 2'!$G$26-1</f>
        <v>3</v>
      </c>
      <c r="H179" s="0" t="n">
        <v>0</v>
      </c>
      <c r="I179" s="0" t="n">
        <v>0</v>
      </c>
    </row>
    <row r="180" customFormat="false" ht="14.4" hidden="false" customHeight="false" outlineLevel="0" collapsed="false">
      <c r="A180" s="0" t="s">
        <v>429</v>
      </c>
      <c r="B180" s="0" t="s">
        <v>53</v>
      </c>
      <c r="C180" s="0" t="s">
        <v>204</v>
      </c>
      <c r="D180" s="0" t="n">
        <f aca="false">'Fiche 1 sur 2'!$A$15</f>
        <v>3</v>
      </c>
      <c r="E180" s="0" t="s">
        <v>415</v>
      </c>
      <c r="F180" s="0" t="n">
        <f aca="false">'Fiche 1 sur 2'!$G$26+'Fiche 1 sur 2'!$I$27</f>
        <v>4</v>
      </c>
      <c r="G180" s="0" t="n">
        <f aca="false">'Fiche 1 sur 2'!$G$26</f>
        <v>4</v>
      </c>
      <c r="H180" s="0" t="n">
        <v>0</v>
      </c>
      <c r="I180" s="0" t="n">
        <v>0</v>
      </c>
    </row>
    <row r="181" customFormat="false" ht="14.4" hidden="false" customHeight="false" outlineLevel="0" collapsed="false">
      <c r="A181" s="0" t="s">
        <v>430</v>
      </c>
      <c r="B181" s="0" t="s">
        <v>53</v>
      </c>
      <c r="C181" s="0" t="s">
        <v>204</v>
      </c>
      <c r="D181" s="0" t="n">
        <f aca="false">'Fiche 1 sur 2'!$A$15+1</f>
        <v>4</v>
      </c>
      <c r="E181" s="0" t="s">
        <v>415</v>
      </c>
      <c r="F181" s="0" t="n">
        <f aca="false">'Fiche 1 sur 2'!$G$26+'Fiche 1 sur 2'!$I$27</f>
        <v>4</v>
      </c>
      <c r="G181" s="0" t="n">
        <f aca="false">'Fiche 1 sur 2'!$G$26</f>
        <v>4</v>
      </c>
      <c r="H181" s="0" t="n">
        <v>0</v>
      </c>
      <c r="I181" s="0" t="n">
        <v>0</v>
      </c>
    </row>
    <row r="182" customFormat="false" ht="14.4" hidden="false" customHeight="false" outlineLevel="0" collapsed="false">
      <c r="A182" s="0" t="s">
        <v>431</v>
      </c>
      <c r="B182" s="0" t="s">
        <v>53</v>
      </c>
      <c r="C182" s="0" t="s">
        <v>204</v>
      </c>
      <c r="D182" s="0" t="n">
        <f aca="false">'Fiche 1 sur 2'!$A$15</f>
        <v>3</v>
      </c>
      <c r="E182" s="0" t="s">
        <v>412</v>
      </c>
      <c r="F182" s="0" t="n">
        <f aca="false">'Fiche 1 sur 2'!$G$26+'Fiche 1 sur 2'!$I$27</f>
        <v>4</v>
      </c>
      <c r="G182" s="0" t="n">
        <f aca="false">'Fiche 1 sur 2'!$G$26</f>
        <v>4</v>
      </c>
      <c r="H182" s="0" t="n">
        <v>0</v>
      </c>
      <c r="I182" s="0" t="n">
        <v>0</v>
      </c>
    </row>
    <row r="183" customFormat="false" ht="14.4" hidden="false" customHeight="false" outlineLevel="0" collapsed="false">
      <c r="A183" s="0" t="s">
        <v>432</v>
      </c>
      <c r="B183" s="0" t="s">
        <v>53</v>
      </c>
      <c r="C183" s="0" t="s">
        <v>204</v>
      </c>
      <c r="D183" s="0" t="n">
        <f aca="false">'Fiche 1 sur 2'!$A$15</f>
        <v>3</v>
      </c>
      <c r="E183" s="0" t="s">
        <v>412</v>
      </c>
      <c r="F183" s="0" t="n">
        <f aca="false">'Fiche 1 sur 2'!$G$26+'Fiche 1 sur 2'!$I$27</f>
        <v>4</v>
      </c>
      <c r="G183" s="0" t="n">
        <f aca="false">'Fiche 1 sur 2'!$G$26-1</f>
        <v>3</v>
      </c>
      <c r="H183" s="0" t="n">
        <v>0</v>
      </c>
      <c r="I183" s="0" t="n">
        <v>0</v>
      </c>
    </row>
    <row r="184" customFormat="false" ht="14.4" hidden="false" customHeight="false" outlineLevel="0" collapsed="false">
      <c r="A184" s="0" t="s">
        <v>433</v>
      </c>
      <c r="B184" s="0" t="s">
        <v>53</v>
      </c>
      <c r="C184" s="0" t="s">
        <v>204</v>
      </c>
      <c r="D184" s="0" t="n">
        <f aca="false">'Fiche 1 sur 2'!$A$15</f>
        <v>3</v>
      </c>
      <c r="E184" s="0" t="s">
        <v>415</v>
      </c>
      <c r="F184" s="0" t="n">
        <f aca="false">'Fiche 1 sur 2'!$G$26+'Fiche 1 sur 2'!$I$27</f>
        <v>4</v>
      </c>
      <c r="G184" s="0" t="n">
        <f aca="false">'Fiche 1 sur 2'!$G$26</f>
        <v>4</v>
      </c>
      <c r="H184" s="0" t="n">
        <v>0</v>
      </c>
      <c r="I184" s="0" t="n">
        <v>0</v>
      </c>
    </row>
    <row r="185" customFormat="false" ht="14.4" hidden="false" customHeight="false" outlineLevel="0" collapsed="false">
      <c r="A185" s="0" t="s">
        <v>434</v>
      </c>
      <c r="B185" s="0" t="s">
        <v>53</v>
      </c>
      <c r="C185" s="0" t="s">
        <v>204</v>
      </c>
      <c r="D185" s="0" t="n">
        <f aca="false">'Fiche 1 sur 2'!$A$15+1</f>
        <v>4</v>
      </c>
      <c r="E185" s="0" t="s">
        <v>415</v>
      </c>
      <c r="F185" s="0" t="n">
        <f aca="false">'Fiche 1 sur 2'!$G$26+'Fiche 1 sur 2'!$I$27</f>
        <v>4</v>
      </c>
      <c r="G185" s="0" t="n">
        <f aca="false">'Fiche 1 sur 2'!$G$26</f>
        <v>4</v>
      </c>
      <c r="H185" s="0" t="n">
        <v>0</v>
      </c>
      <c r="I185" s="0" t="n">
        <v>0</v>
      </c>
    </row>
    <row r="186" customFormat="false" ht="14.4" hidden="false" customHeight="false" outlineLevel="0" collapsed="false">
      <c r="A186" s="0" t="s">
        <v>435</v>
      </c>
      <c r="B186" s="0" t="s">
        <v>53</v>
      </c>
      <c r="C186" s="0" t="s">
        <v>204</v>
      </c>
      <c r="D186" s="0" t="n">
        <f aca="false">'Fiche 1 sur 2'!$A$15</f>
        <v>3</v>
      </c>
      <c r="E186" s="0" t="s">
        <v>412</v>
      </c>
      <c r="F186" s="0" t="n">
        <f aca="false">'Fiche 1 sur 2'!$G$26+'Fiche 1 sur 2'!$I$27</f>
        <v>4</v>
      </c>
      <c r="G186" s="0" t="n">
        <f aca="false">'Fiche 1 sur 2'!$G$26</f>
        <v>4</v>
      </c>
      <c r="H186" s="0" t="n">
        <v>0</v>
      </c>
      <c r="I186" s="0" t="n">
        <v>0</v>
      </c>
    </row>
    <row r="187" customFormat="false" ht="14.4" hidden="false" customHeight="false" outlineLevel="0" collapsed="false">
      <c r="A187" s="0" t="s">
        <v>436</v>
      </c>
      <c r="B187" s="0" t="s">
        <v>53</v>
      </c>
      <c r="C187" s="0" t="s">
        <v>204</v>
      </c>
      <c r="D187" s="0" t="n">
        <f aca="false">'Fiche 1 sur 2'!$A$15</f>
        <v>3</v>
      </c>
      <c r="E187" s="0" t="s">
        <v>412</v>
      </c>
      <c r="F187" s="0" t="n">
        <f aca="false">'Fiche 1 sur 2'!$G$26+'Fiche 1 sur 2'!$I$27</f>
        <v>4</v>
      </c>
      <c r="G187" s="0" t="n">
        <f aca="false">'Fiche 1 sur 2'!$G$26-1</f>
        <v>3</v>
      </c>
      <c r="H187" s="0" t="n">
        <v>0</v>
      </c>
      <c r="I187" s="0" t="n">
        <v>0</v>
      </c>
    </row>
    <row r="188" customFormat="false" ht="14.4" hidden="false" customHeight="false" outlineLevel="0" collapsed="false">
      <c r="A188" s="0" t="s">
        <v>437</v>
      </c>
      <c r="B188" s="0" t="s">
        <v>53</v>
      </c>
      <c r="C188" s="0" t="s">
        <v>204</v>
      </c>
      <c r="D188" s="0" t="n">
        <f aca="false">'Fiche 1 sur 2'!$A$15</f>
        <v>3</v>
      </c>
      <c r="E188" s="0" t="s">
        <v>415</v>
      </c>
      <c r="F188" s="0" t="n">
        <f aca="false">'Fiche 1 sur 2'!$G$26+'Fiche 1 sur 2'!$I$27</f>
        <v>4</v>
      </c>
      <c r="G188" s="0" t="n">
        <f aca="false">'Fiche 1 sur 2'!$G$26</f>
        <v>4</v>
      </c>
      <c r="H188" s="0" t="n">
        <v>0</v>
      </c>
      <c r="I188" s="0" t="n">
        <v>0</v>
      </c>
    </row>
    <row r="189" customFormat="false" ht="14.4" hidden="false" customHeight="false" outlineLevel="0" collapsed="false">
      <c r="A189" s="0" t="s">
        <v>438</v>
      </c>
      <c r="B189" s="0" t="s">
        <v>53</v>
      </c>
      <c r="C189" s="0" t="s">
        <v>204</v>
      </c>
      <c r="D189" s="0" t="n">
        <f aca="false">'Fiche 1 sur 2'!$A$15+1</f>
        <v>4</v>
      </c>
      <c r="E189" s="0" t="s">
        <v>415</v>
      </c>
      <c r="F189" s="0" t="n">
        <f aca="false">'Fiche 1 sur 2'!$G$26+'Fiche 1 sur 2'!$I$27</f>
        <v>4</v>
      </c>
      <c r="G189" s="0" t="n">
        <f aca="false">'Fiche 1 sur 2'!$G$26</f>
        <v>4</v>
      </c>
      <c r="H189" s="0" t="n">
        <v>0</v>
      </c>
      <c r="I189" s="0" t="n">
        <v>0</v>
      </c>
    </row>
    <row r="190" customFormat="false" ht="14.4" hidden="false" customHeight="false" outlineLevel="0" collapsed="false">
      <c r="A190" s="0" t="s">
        <v>120</v>
      </c>
      <c r="B190" s="0" t="s">
        <v>88</v>
      </c>
      <c r="C190" s="0" t="s">
        <v>204</v>
      </c>
      <c r="D190" s="0" t="n">
        <f aca="false">'Fiche 1 sur 2'!$A$7-2</f>
        <v>1</v>
      </c>
      <c r="E190" s="0" t="s">
        <v>290</v>
      </c>
      <c r="F190" s="0" t="n">
        <f aca="false">'Fiche 1 sur 2'!$A$24+'Fiche 1 sur 2'!$C$28</f>
        <v>3</v>
      </c>
      <c r="G190" s="0" t="n">
        <f aca="false">'Fiche 1 sur 2'!$A$24</f>
        <v>3</v>
      </c>
      <c r="H190" s="0" t="n">
        <v>1</v>
      </c>
      <c r="I190" s="0" t="n">
        <v>0</v>
      </c>
    </row>
    <row r="191" customFormat="false" ht="14.4" hidden="false" customHeight="false" outlineLevel="0" collapsed="false">
      <c r="A191" s="0" t="s">
        <v>439</v>
      </c>
      <c r="B191" s="0" t="s">
        <v>88</v>
      </c>
      <c r="C191" s="0" t="s">
        <v>204</v>
      </c>
      <c r="D191" s="0" t="n">
        <f aca="false">'Fiche 1 sur 2'!$A$7-2</f>
        <v>1</v>
      </c>
      <c r="E191" s="0" t="s">
        <v>290</v>
      </c>
      <c r="F191" s="0" t="n">
        <f aca="false">'Fiche 1 sur 2'!$A$24+'Fiche 1 sur 2'!$C$28</f>
        <v>3</v>
      </c>
      <c r="G191" s="0" t="n">
        <f aca="false">'Fiche 1 sur 2'!$A$24-1</f>
        <v>2</v>
      </c>
      <c r="H191" s="0" t="n">
        <v>1</v>
      </c>
      <c r="I191" s="0" t="n">
        <v>0</v>
      </c>
    </row>
    <row r="192" customFormat="false" ht="14.4" hidden="false" customHeight="false" outlineLevel="0" collapsed="false">
      <c r="A192" s="0" t="s">
        <v>440</v>
      </c>
      <c r="B192" s="0" t="s">
        <v>88</v>
      </c>
      <c r="C192" s="0" t="s">
        <v>204</v>
      </c>
      <c r="D192" s="0" t="n">
        <f aca="false">'Fiche 1 sur 2'!$A$7-2</f>
        <v>1</v>
      </c>
      <c r="E192" s="0" t="s">
        <v>293</v>
      </c>
      <c r="F192" s="0" t="n">
        <f aca="false">'Fiche 1 sur 2'!$A$24+'Fiche 1 sur 2'!$C$28</f>
        <v>3</v>
      </c>
      <c r="G192" s="0" t="n">
        <f aca="false">'Fiche 1 sur 2'!$A$24</f>
        <v>3</v>
      </c>
      <c r="H192" s="0" t="n">
        <v>1</v>
      </c>
      <c r="I192" s="0" t="n">
        <v>0</v>
      </c>
    </row>
    <row r="193" customFormat="false" ht="14.4" hidden="false" customHeight="false" outlineLevel="0" collapsed="false">
      <c r="A193" s="0" t="s">
        <v>441</v>
      </c>
      <c r="B193" s="0" t="s">
        <v>88</v>
      </c>
      <c r="C193" s="0" t="s">
        <v>204</v>
      </c>
      <c r="D193" s="0" t="n">
        <f aca="false">'Fiche 1 sur 2'!$A$7-2+1</f>
        <v>2</v>
      </c>
      <c r="E193" s="0" t="s">
        <v>293</v>
      </c>
      <c r="F193" s="0" t="n">
        <f aca="false">'Fiche 1 sur 2'!$A$24+'Fiche 1 sur 2'!$C$28</f>
        <v>3</v>
      </c>
      <c r="G193" s="0" t="n">
        <f aca="false">'Fiche 1 sur 2'!$A$24</f>
        <v>3</v>
      </c>
      <c r="H193" s="0" t="n">
        <v>1</v>
      </c>
      <c r="I193" s="0" t="n">
        <v>0</v>
      </c>
    </row>
    <row r="194" customFormat="false" ht="14.4" hidden="false" customHeight="false" outlineLevel="0" collapsed="false">
      <c r="A194" s="0" t="s">
        <v>442</v>
      </c>
      <c r="B194" s="0" t="s">
        <v>88</v>
      </c>
      <c r="C194" s="0" t="s">
        <v>204</v>
      </c>
      <c r="D194" s="0" t="n">
        <f aca="false">'Fiche 1 sur 2'!$A$7-2</f>
        <v>1</v>
      </c>
      <c r="E194" s="0" t="s">
        <v>443</v>
      </c>
      <c r="F194" s="0" t="n">
        <f aca="false">'Fiche 1 sur 2'!$A$24+'Fiche 1 sur 2'!$C$28</f>
        <v>3</v>
      </c>
      <c r="G194" s="0" t="n">
        <f aca="false">'Fiche 1 sur 2'!$A$24</f>
        <v>3</v>
      </c>
      <c r="H194" s="0" t="n">
        <v>2</v>
      </c>
      <c r="I194" s="0" t="n">
        <v>0</v>
      </c>
    </row>
    <row r="195" customFormat="false" ht="14.4" hidden="false" customHeight="false" outlineLevel="0" collapsed="false">
      <c r="A195" s="0" t="s">
        <v>444</v>
      </c>
      <c r="B195" s="0" t="s">
        <v>88</v>
      </c>
      <c r="C195" s="0" t="s">
        <v>204</v>
      </c>
      <c r="D195" s="0" t="n">
        <f aca="false">'Fiche 1 sur 2'!$A$7-2</f>
        <v>1</v>
      </c>
      <c r="E195" s="0" t="s">
        <v>443</v>
      </c>
      <c r="F195" s="0" t="n">
        <f aca="false">'Fiche 1 sur 2'!$A$24+'Fiche 1 sur 2'!$C$28</f>
        <v>3</v>
      </c>
      <c r="G195" s="0" t="n">
        <f aca="false">'Fiche 1 sur 2'!$A$24-1</f>
        <v>2</v>
      </c>
      <c r="H195" s="0" t="n">
        <v>2</v>
      </c>
      <c r="I195" s="0" t="n">
        <v>0</v>
      </c>
    </row>
    <row r="196" customFormat="false" ht="14.4" hidden="false" customHeight="false" outlineLevel="0" collapsed="false">
      <c r="A196" s="0" t="s">
        <v>445</v>
      </c>
      <c r="B196" s="0" t="s">
        <v>88</v>
      </c>
      <c r="C196" s="0" t="s">
        <v>204</v>
      </c>
      <c r="D196" s="0" t="n">
        <f aca="false">'Fiche 1 sur 2'!$A$7-2</f>
        <v>1</v>
      </c>
      <c r="E196" s="0" t="s">
        <v>446</v>
      </c>
      <c r="F196" s="0" t="n">
        <f aca="false">'Fiche 1 sur 2'!$A$24+'Fiche 1 sur 2'!$C$28</f>
        <v>3</v>
      </c>
      <c r="G196" s="0" t="n">
        <f aca="false">'Fiche 1 sur 2'!$A$24</f>
        <v>3</v>
      </c>
      <c r="H196" s="0" t="n">
        <v>2</v>
      </c>
      <c r="I196" s="0" t="n">
        <v>0</v>
      </c>
    </row>
    <row r="197" customFormat="false" ht="14.4" hidden="false" customHeight="false" outlineLevel="0" collapsed="false">
      <c r="A197" s="0" t="s">
        <v>447</v>
      </c>
      <c r="B197" s="0" t="s">
        <v>88</v>
      </c>
      <c r="C197" s="0" t="s">
        <v>204</v>
      </c>
      <c r="D197" s="0" t="n">
        <f aca="false">'Fiche 1 sur 2'!$A$7-2+1</f>
        <v>2</v>
      </c>
      <c r="E197" s="0" t="s">
        <v>446</v>
      </c>
      <c r="F197" s="0" t="n">
        <f aca="false">'Fiche 1 sur 2'!$A$24+'Fiche 1 sur 2'!$C$28</f>
        <v>3</v>
      </c>
      <c r="G197" s="0" t="n">
        <f aca="false">'Fiche 1 sur 2'!$A$24</f>
        <v>3</v>
      </c>
      <c r="H197" s="0" t="n">
        <v>2</v>
      </c>
      <c r="I197" s="0" t="n">
        <v>0</v>
      </c>
    </row>
    <row r="198" customFormat="false" ht="14.4" hidden="false" customHeight="false" outlineLevel="0" collapsed="false">
      <c r="A198" s="0" t="s">
        <v>448</v>
      </c>
      <c r="B198" s="0" t="s">
        <v>88</v>
      </c>
      <c r="C198" s="0" t="n">
        <v>1</v>
      </c>
      <c r="D198" s="0" t="n">
        <f aca="false">'Fiche 1 sur 2'!$A$7</f>
        <v>3</v>
      </c>
      <c r="E198" s="0" t="s">
        <v>449</v>
      </c>
      <c r="F198" s="0" t="n">
        <f aca="false">'Fiche 1 sur 2'!$A$24+'Fiche 1 sur 2'!$C$28</f>
        <v>3</v>
      </c>
      <c r="G198" s="0" t="n">
        <f aca="false">'Fiche 1 sur 2'!$A$24</f>
        <v>3</v>
      </c>
      <c r="H198" s="0" t="n">
        <v>0</v>
      </c>
      <c r="I198" s="0" t="n">
        <v>0</v>
      </c>
    </row>
    <row r="199" customFormat="false" ht="14.4" hidden="false" customHeight="false" outlineLevel="0" collapsed="false">
      <c r="A199" s="0" t="s">
        <v>450</v>
      </c>
      <c r="B199" s="0" t="s">
        <v>88</v>
      </c>
      <c r="C199" s="0" t="n">
        <v>1</v>
      </c>
      <c r="D199" s="0" t="n">
        <f aca="false">'Fiche 1 sur 2'!$A$7</f>
        <v>3</v>
      </c>
      <c r="E199" s="0" t="s">
        <v>449</v>
      </c>
      <c r="F199" s="0" t="n">
        <f aca="false">'Fiche 1 sur 2'!$A$24+'Fiche 1 sur 2'!$C$28</f>
        <v>3</v>
      </c>
      <c r="G199" s="0" t="n">
        <f aca="false">'Fiche 1 sur 2'!$A$24-1</f>
        <v>2</v>
      </c>
      <c r="H199" s="0" t="n">
        <v>0</v>
      </c>
      <c r="I199" s="0" t="n">
        <v>0</v>
      </c>
    </row>
    <row r="200" customFormat="false" ht="14.4" hidden="false" customHeight="false" outlineLevel="0" collapsed="false">
      <c r="A200" s="0" t="s">
        <v>451</v>
      </c>
      <c r="B200" s="0" t="s">
        <v>88</v>
      </c>
      <c r="C200" s="0" t="n">
        <v>1</v>
      </c>
      <c r="D200" s="0" t="n">
        <f aca="false">'Fiche 1 sur 2'!$A$7</f>
        <v>3</v>
      </c>
      <c r="E200" s="0" t="s">
        <v>452</v>
      </c>
      <c r="F200" s="0" t="n">
        <f aca="false">'Fiche 1 sur 2'!$A$24+'Fiche 1 sur 2'!$C$28</f>
        <v>3</v>
      </c>
      <c r="G200" s="0" t="n">
        <f aca="false">'Fiche 1 sur 2'!$A$24</f>
        <v>3</v>
      </c>
      <c r="H200" s="0" t="n">
        <v>0</v>
      </c>
      <c r="I200" s="0" t="n">
        <v>0</v>
      </c>
    </row>
    <row r="201" customFormat="false" ht="14.4" hidden="false" customHeight="false" outlineLevel="0" collapsed="false">
      <c r="A201" s="0" t="s">
        <v>453</v>
      </c>
      <c r="B201" s="0" t="s">
        <v>88</v>
      </c>
      <c r="C201" s="0" t="n">
        <v>1</v>
      </c>
      <c r="D201" s="0" t="n">
        <f aca="false">'Fiche 1 sur 2'!$A$7+1</f>
        <v>4</v>
      </c>
      <c r="E201" s="0" t="s">
        <v>452</v>
      </c>
      <c r="F201" s="0" t="n">
        <f aca="false">'Fiche 1 sur 2'!$A$24+'Fiche 1 sur 2'!$C$28</f>
        <v>3</v>
      </c>
      <c r="G201" s="0" t="n">
        <f aca="false">'Fiche 1 sur 2'!$A$24</f>
        <v>3</v>
      </c>
      <c r="H201" s="0" t="n">
        <v>0</v>
      </c>
      <c r="I201" s="0" t="n">
        <v>0</v>
      </c>
    </row>
    <row r="202" customFormat="false" ht="14.4" hidden="false" customHeight="false" outlineLevel="0" collapsed="false">
      <c r="A202" s="0" t="s">
        <v>454</v>
      </c>
      <c r="B202" s="0" t="s">
        <v>88</v>
      </c>
      <c r="C202" s="0" t="s">
        <v>204</v>
      </c>
      <c r="D202" s="0" t="n">
        <f aca="false">'Fiche 1 sur 2'!$A$15-2</f>
        <v>1</v>
      </c>
      <c r="E202" s="0" t="s">
        <v>455</v>
      </c>
      <c r="F202" s="0" t="n">
        <f aca="false">'Fiche 1 sur 2'!$A$24+'Fiche 1 sur 2'!$C$28</f>
        <v>3</v>
      </c>
      <c r="G202" s="0" t="n">
        <f aca="false">'Fiche 1 sur 2'!$A$24</f>
        <v>3</v>
      </c>
      <c r="H202" s="0" t="n">
        <v>0</v>
      </c>
      <c r="I202" s="0" t="n">
        <v>0</v>
      </c>
    </row>
    <row r="203" customFormat="false" ht="14.4" hidden="false" customHeight="false" outlineLevel="0" collapsed="false">
      <c r="A203" s="0" t="s">
        <v>456</v>
      </c>
      <c r="B203" s="0" t="s">
        <v>88</v>
      </c>
      <c r="C203" s="0" t="s">
        <v>204</v>
      </c>
      <c r="D203" s="0" t="n">
        <f aca="false">'Fiche 1 sur 2'!$A$15-2</f>
        <v>1</v>
      </c>
      <c r="E203" s="0" t="s">
        <v>455</v>
      </c>
      <c r="F203" s="0" t="n">
        <f aca="false">'Fiche 1 sur 2'!$A$24+'Fiche 1 sur 2'!$C$28</f>
        <v>3</v>
      </c>
      <c r="G203" s="0" t="n">
        <f aca="false">'Fiche 1 sur 2'!$A$24-1</f>
        <v>2</v>
      </c>
      <c r="H203" s="0" t="n">
        <v>0</v>
      </c>
      <c r="I203" s="0" t="n">
        <v>0</v>
      </c>
    </row>
    <row r="204" customFormat="false" ht="14.4" hidden="false" customHeight="false" outlineLevel="0" collapsed="false">
      <c r="A204" s="0" t="s">
        <v>457</v>
      </c>
      <c r="B204" s="0" t="s">
        <v>88</v>
      </c>
      <c r="C204" s="0" t="s">
        <v>204</v>
      </c>
      <c r="D204" s="0" t="n">
        <f aca="false">'Fiche 1 sur 2'!$A$15-2</f>
        <v>1</v>
      </c>
      <c r="E204" s="0" t="s">
        <v>458</v>
      </c>
      <c r="F204" s="0" t="n">
        <f aca="false">'Fiche 1 sur 2'!$A$24+'Fiche 1 sur 2'!$C$28</f>
        <v>3</v>
      </c>
      <c r="G204" s="0" t="n">
        <f aca="false">'Fiche 1 sur 2'!$A$24</f>
        <v>3</v>
      </c>
      <c r="H204" s="0" t="n">
        <v>0</v>
      </c>
      <c r="I204" s="0" t="n">
        <v>0</v>
      </c>
    </row>
    <row r="205" customFormat="false" ht="14.4" hidden="false" customHeight="false" outlineLevel="0" collapsed="false">
      <c r="A205" s="0" t="s">
        <v>459</v>
      </c>
      <c r="B205" s="0" t="s">
        <v>88</v>
      </c>
      <c r="C205" s="0" t="s">
        <v>204</v>
      </c>
      <c r="D205" s="0" t="n">
        <f aca="false">'Fiche 1 sur 2'!$A$15-2+1</f>
        <v>2</v>
      </c>
      <c r="E205" s="0" t="s">
        <v>458</v>
      </c>
      <c r="F205" s="0" t="n">
        <f aca="false">'Fiche 1 sur 2'!$A$24+'Fiche 1 sur 2'!$C$28</f>
        <v>3</v>
      </c>
      <c r="G205" s="0" t="n">
        <f aca="false">'Fiche 1 sur 2'!$A$24</f>
        <v>3</v>
      </c>
      <c r="H205" s="0" t="n">
        <v>0</v>
      </c>
      <c r="I205" s="0" t="n">
        <v>0</v>
      </c>
    </row>
    <row r="206" customFormat="false" ht="14.4" hidden="false" customHeight="false" outlineLevel="0" collapsed="false">
      <c r="A206" s="0" t="s">
        <v>460</v>
      </c>
      <c r="B206" s="0" t="s">
        <v>88</v>
      </c>
      <c r="C206" s="0" t="s">
        <v>204</v>
      </c>
      <c r="D206" s="0" t="n">
        <f aca="false">'Fiche 1 sur 2'!$A$15-2+1</f>
        <v>2</v>
      </c>
      <c r="E206" s="0" t="s">
        <v>461</v>
      </c>
      <c r="F206" s="0" t="n">
        <f aca="false">'Fiche 1 sur 2'!$A$24+'Fiche 1 sur 2'!$C$28</f>
        <v>3</v>
      </c>
      <c r="G206" s="0" t="n">
        <f aca="false">'Fiche 1 sur 2'!$A$24</f>
        <v>3</v>
      </c>
      <c r="H206" s="0" t="n">
        <v>0</v>
      </c>
      <c r="I206" s="0" t="n">
        <v>0</v>
      </c>
    </row>
    <row r="207" customFormat="false" ht="14.4" hidden="false" customHeight="false" outlineLevel="0" collapsed="false">
      <c r="A207" s="0" t="s">
        <v>462</v>
      </c>
      <c r="B207" s="0" t="s">
        <v>91</v>
      </c>
      <c r="C207" s="0" t="n">
        <v>1</v>
      </c>
      <c r="D207" s="0" t="n">
        <f aca="false">'Fiche 1 sur 2'!$A$15</f>
        <v>3</v>
      </c>
      <c r="E207" s="0" t="s">
        <v>463</v>
      </c>
      <c r="F207" s="0" t="n">
        <f aca="false">'Fiche 1 sur 2'!$A$24+'Fiche 1 sur 2'!$C$29</f>
        <v>3</v>
      </c>
      <c r="G207" s="0" t="n">
        <f aca="false">'Fiche 1 sur 2'!$A$24</f>
        <v>3</v>
      </c>
      <c r="H207" s="0" t="n">
        <v>0</v>
      </c>
      <c r="I207" s="0" t="n">
        <v>0</v>
      </c>
    </row>
    <row r="208" customFormat="false" ht="14.4" hidden="false" customHeight="false" outlineLevel="0" collapsed="false">
      <c r="A208" s="0" t="s">
        <v>464</v>
      </c>
      <c r="B208" s="0" t="s">
        <v>91</v>
      </c>
      <c r="C208" s="0" t="n">
        <v>1</v>
      </c>
      <c r="D208" s="0" t="n">
        <f aca="false">'Fiche 1 sur 2'!$A$15</f>
        <v>3</v>
      </c>
      <c r="E208" s="0" t="s">
        <v>463</v>
      </c>
      <c r="F208" s="0" t="n">
        <f aca="false">'Fiche 1 sur 2'!$A$24+'Fiche 1 sur 2'!$C$29</f>
        <v>3</v>
      </c>
      <c r="G208" s="0" t="n">
        <f aca="false">'Fiche 1 sur 2'!$A$24-1</f>
        <v>2</v>
      </c>
      <c r="H208" s="0" t="n">
        <v>0</v>
      </c>
      <c r="I208" s="0" t="n">
        <v>0</v>
      </c>
    </row>
    <row r="209" customFormat="false" ht="14.4" hidden="false" customHeight="false" outlineLevel="0" collapsed="false">
      <c r="A209" s="0" t="s">
        <v>465</v>
      </c>
      <c r="B209" s="0" t="s">
        <v>91</v>
      </c>
      <c r="C209" s="0" t="n">
        <v>1</v>
      </c>
      <c r="D209" s="0" t="n">
        <f aca="false">'Fiche 1 sur 2'!$A$15</f>
        <v>3</v>
      </c>
      <c r="E209" s="0" t="s">
        <v>466</v>
      </c>
      <c r="F209" s="0" t="n">
        <f aca="false">'Fiche 1 sur 2'!$A$24+'Fiche 1 sur 2'!$C$29</f>
        <v>3</v>
      </c>
      <c r="G209" s="0" t="n">
        <f aca="false">'Fiche 1 sur 2'!$A$24</f>
        <v>3</v>
      </c>
      <c r="H209" s="0" t="n">
        <v>0</v>
      </c>
      <c r="I209" s="0" t="n">
        <v>0</v>
      </c>
    </row>
    <row r="210" customFormat="false" ht="14.4" hidden="false" customHeight="false" outlineLevel="0" collapsed="false">
      <c r="A210" s="0" t="s">
        <v>467</v>
      </c>
      <c r="B210" s="0" t="s">
        <v>91</v>
      </c>
      <c r="C210" s="0" t="n">
        <v>1</v>
      </c>
      <c r="D210" s="0" t="n">
        <f aca="false">'Fiche 1 sur 2'!$A$15+1</f>
        <v>4</v>
      </c>
      <c r="E210" s="0" t="s">
        <v>466</v>
      </c>
      <c r="F210" s="0" t="n">
        <f aca="false">'Fiche 1 sur 2'!$A$24+'Fiche 1 sur 2'!$C$29</f>
        <v>3</v>
      </c>
      <c r="G210" s="0" t="n">
        <f aca="false">'Fiche 1 sur 2'!$A$24</f>
        <v>3</v>
      </c>
      <c r="H210" s="0" t="n">
        <v>0</v>
      </c>
      <c r="I210" s="0" t="n">
        <v>0</v>
      </c>
    </row>
    <row r="211" customFormat="false" ht="14.4" hidden="false" customHeight="false" outlineLevel="0" collapsed="false">
      <c r="A211" s="0" t="s">
        <v>468</v>
      </c>
      <c r="B211" s="0" t="s">
        <v>91</v>
      </c>
      <c r="C211" s="0" t="n">
        <v>1</v>
      </c>
      <c r="D211" s="0" t="n">
        <f aca="false">'Fiche 1 sur 2'!$A$15+1</f>
        <v>4</v>
      </c>
      <c r="E211" s="0" t="s">
        <v>469</v>
      </c>
      <c r="F211" s="0" t="n">
        <f aca="false">'Fiche 1 sur 2'!$A$24+'Fiche 1 sur 2'!$C$29</f>
        <v>3</v>
      </c>
      <c r="G211" s="0" t="n">
        <f aca="false">'Fiche 1 sur 2'!$A$24</f>
        <v>3</v>
      </c>
      <c r="H211" s="0" t="n">
        <v>0</v>
      </c>
      <c r="I211" s="0" t="n">
        <v>0</v>
      </c>
    </row>
    <row r="212" customFormat="false" ht="14.4" hidden="false" customHeight="false" outlineLevel="0" collapsed="false">
      <c r="A212" s="0" t="s">
        <v>470</v>
      </c>
      <c r="B212" s="0" t="s">
        <v>91</v>
      </c>
      <c r="C212" s="0" t="n">
        <v>1</v>
      </c>
      <c r="D212" s="0" t="n">
        <f aca="false">'Fiche 1 sur 2'!$A$15+1</f>
        <v>4</v>
      </c>
      <c r="E212" s="0" t="s">
        <v>469</v>
      </c>
      <c r="F212" s="0" t="n">
        <f aca="false">'Fiche 1 sur 2'!$A$24+'Fiche 1 sur 2'!$C$29</f>
        <v>3</v>
      </c>
      <c r="G212" s="0" t="n">
        <f aca="false">'Fiche 1 sur 2'!$A$24-1</f>
        <v>2</v>
      </c>
      <c r="H212" s="0" t="n">
        <v>0</v>
      </c>
      <c r="I212" s="0" t="n">
        <v>0</v>
      </c>
    </row>
    <row r="213" customFormat="false" ht="14.4" hidden="false" customHeight="false" outlineLevel="0" collapsed="false">
      <c r="A213" s="0" t="s">
        <v>471</v>
      </c>
      <c r="B213" s="0" t="s">
        <v>91</v>
      </c>
      <c r="C213" s="0" t="n">
        <v>1</v>
      </c>
      <c r="D213" s="0" t="n">
        <f aca="false">'Fiche 1 sur 2'!$A$15+1</f>
        <v>4</v>
      </c>
      <c r="E213" s="0" t="s">
        <v>472</v>
      </c>
      <c r="F213" s="0" t="n">
        <f aca="false">'Fiche 1 sur 2'!$A$24+'Fiche 1 sur 2'!$C$29</f>
        <v>3</v>
      </c>
      <c r="G213" s="0" t="n">
        <f aca="false">'Fiche 1 sur 2'!$A$24</f>
        <v>3</v>
      </c>
      <c r="H213" s="0" t="n">
        <v>0</v>
      </c>
      <c r="I213" s="0" t="n">
        <v>0</v>
      </c>
    </row>
    <row r="214" customFormat="false" ht="14.4" hidden="false" customHeight="false" outlineLevel="0" collapsed="false">
      <c r="A214" s="0" t="s">
        <v>473</v>
      </c>
      <c r="B214" s="0" t="s">
        <v>91</v>
      </c>
      <c r="C214" s="0" t="n">
        <v>1</v>
      </c>
      <c r="D214" s="0" t="n">
        <f aca="false">'Fiche 1 sur 2'!$A$15+1+1</f>
        <v>5</v>
      </c>
      <c r="E214" s="0" t="s">
        <v>472</v>
      </c>
      <c r="F214" s="0" t="n">
        <f aca="false">'Fiche 1 sur 2'!$A$24+'Fiche 1 sur 2'!$C$29</f>
        <v>3</v>
      </c>
      <c r="G214" s="0" t="n">
        <f aca="false">'Fiche 1 sur 2'!$A$24</f>
        <v>3</v>
      </c>
      <c r="H214" s="0" t="n">
        <v>0</v>
      </c>
      <c r="I214" s="0" t="n">
        <v>0</v>
      </c>
    </row>
    <row r="215" customFormat="false" ht="14.4" hidden="false" customHeight="false" outlineLevel="0" collapsed="false">
      <c r="A215" s="0" t="s">
        <v>117</v>
      </c>
      <c r="B215" s="0" t="s">
        <v>91</v>
      </c>
      <c r="C215" s="0" t="s">
        <v>204</v>
      </c>
      <c r="D215" s="123" t="n">
        <f aca="false">'Fiche 1 sur 2'!$A$15+1</f>
        <v>4</v>
      </c>
      <c r="E215" s="0" t="s">
        <v>474</v>
      </c>
      <c r="F215" s="0" t="n">
        <f aca="false">'Fiche 1 sur 2'!$A$24+'Fiche 1 sur 2'!$C$29</f>
        <v>3</v>
      </c>
      <c r="G215" s="0" t="n">
        <f aca="false">'Fiche 1 sur 2'!$A$24</f>
        <v>3</v>
      </c>
      <c r="H215" s="0" t="n">
        <v>0</v>
      </c>
      <c r="I215" s="0" t="n">
        <v>0</v>
      </c>
    </row>
    <row r="216" customFormat="false" ht="14.4" hidden="false" customHeight="false" outlineLevel="0" collapsed="false">
      <c r="A216" s="0" t="s">
        <v>475</v>
      </c>
      <c r="B216" s="0" t="s">
        <v>91</v>
      </c>
      <c r="C216" s="0" t="s">
        <v>204</v>
      </c>
      <c r="D216" s="123" t="n">
        <f aca="false">'Fiche 1 sur 2'!$A$15+1</f>
        <v>4</v>
      </c>
      <c r="E216" s="0" t="s">
        <v>474</v>
      </c>
      <c r="F216" s="0" t="n">
        <f aca="false">'Fiche 1 sur 2'!$A$24+'Fiche 1 sur 2'!$C$29</f>
        <v>3</v>
      </c>
      <c r="G216" s="0" t="n">
        <f aca="false">'Fiche 1 sur 2'!$A$24-1</f>
        <v>2</v>
      </c>
      <c r="H216" s="0" t="n">
        <v>0</v>
      </c>
      <c r="I216" s="0" t="n">
        <v>0</v>
      </c>
    </row>
    <row r="217" customFormat="false" ht="14.4" hidden="false" customHeight="false" outlineLevel="0" collapsed="false">
      <c r="A217" s="0" t="s">
        <v>476</v>
      </c>
      <c r="B217" s="0" t="s">
        <v>91</v>
      </c>
      <c r="C217" s="0" t="s">
        <v>204</v>
      </c>
      <c r="D217" s="123" t="n">
        <f aca="false">'Fiche 1 sur 2'!$A$15+1</f>
        <v>4</v>
      </c>
      <c r="E217" s="0" t="s">
        <v>477</v>
      </c>
      <c r="F217" s="0" t="n">
        <f aca="false">'Fiche 1 sur 2'!$A$24+'Fiche 1 sur 2'!$C$29</f>
        <v>3</v>
      </c>
      <c r="G217" s="0" t="n">
        <f aca="false">'Fiche 1 sur 2'!$A$24</f>
        <v>3</v>
      </c>
      <c r="H217" s="0" t="n">
        <v>0</v>
      </c>
      <c r="I217" s="0" t="n">
        <v>0</v>
      </c>
    </row>
    <row r="218" customFormat="false" ht="14.4" hidden="false" customHeight="false" outlineLevel="0" collapsed="false">
      <c r="A218" s="0" t="s">
        <v>478</v>
      </c>
      <c r="B218" s="0" t="s">
        <v>91</v>
      </c>
      <c r="C218" s="0" t="s">
        <v>204</v>
      </c>
      <c r="D218" s="123" t="n">
        <f aca="false">'Fiche 1 sur 2'!$A$15+1+1</f>
        <v>5</v>
      </c>
      <c r="E218" s="0" t="s">
        <v>477</v>
      </c>
      <c r="F218" s="0" t="n">
        <f aca="false">'Fiche 1 sur 2'!$A$24+'Fiche 1 sur 2'!$C$29</f>
        <v>3</v>
      </c>
      <c r="G218" s="0" t="n">
        <f aca="false">'Fiche 1 sur 2'!$A$24</f>
        <v>3</v>
      </c>
      <c r="H218" s="0" t="n">
        <v>0</v>
      </c>
      <c r="I218" s="0" t="n">
        <v>0</v>
      </c>
    </row>
    <row r="219" customFormat="false" ht="14.4" hidden="false" customHeight="false" outlineLevel="0" collapsed="false">
      <c r="A219" s="0" t="s">
        <v>479</v>
      </c>
      <c r="B219" s="0" t="s">
        <v>91</v>
      </c>
      <c r="C219" s="0" t="s">
        <v>204</v>
      </c>
      <c r="D219" s="0" t="n">
        <f aca="false">'Fiche 1 sur 2'!$A$15+'Fiche 1 sur 2'!$C$16+3</f>
        <v>6</v>
      </c>
      <c r="E219" s="0" t="s">
        <v>480</v>
      </c>
      <c r="F219" s="0" t="n">
        <f aca="false">'Fiche 1 sur 2'!$A$24+'Fiche 1 sur 2'!$C$29</f>
        <v>3</v>
      </c>
      <c r="G219" s="0" t="n">
        <f aca="false">'Fiche 1 sur 2'!$A$24</f>
        <v>3</v>
      </c>
      <c r="H219" s="0" t="n">
        <v>0</v>
      </c>
      <c r="I219" s="0" t="n">
        <v>0</v>
      </c>
    </row>
    <row r="220" customFormat="false" ht="14.4" hidden="false" customHeight="false" outlineLevel="0" collapsed="false">
      <c r="A220" s="0" t="s">
        <v>481</v>
      </c>
      <c r="B220" s="0" t="s">
        <v>91</v>
      </c>
      <c r="C220" s="0" t="s">
        <v>204</v>
      </c>
      <c r="D220" s="0" t="n">
        <f aca="false">'Fiche 1 sur 2'!$A$15+'Fiche 1 sur 2'!$C$16+3</f>
        <v>6</v>
      </c>
      <c r="E220" s="0" t="s">
        <v>480</v>
      </c>
      <c r="F220" s="0" t="n">
        <f aca="false">'Fiche 1 sur 2'!$A$24+'Fiche 1 sur 2'!$C$29</f>
        <v>3</v>
      </c>
      <c r="G220" s="0" t="n">
        <f aca="false">'Fiche 1 sur 2'!$A$24-1</f>
        <v>2</v>
      </c>
      <c r="H220" s="0" t="n">
        <v>0</v>
      </c>
      <c r="I220" s="0" t="n">
        <v>0</v>
      </c>
    </row>
    <row r="221" customFormat="false" ht="14.4" hidden="false" customHeight="false" outlineLevel="0" collapsed="false">
      <c r="A221" s="0" t="s">
        <v>482</v>
      </c>
      <c r="B221" s="0" t="s">
        <v>91</v>
      </c>
      <c r="C221" s="0" t="s">
        <v>204</v>
      </c>
      <c r="D221" s="0" t="n">
        <f aca="false">'Fiche 1 sur 2'!$A$15+'Fiche 1 sur 2'!$C$16+3</f>
        <v>6</v>
      </c>
      <c r="E221" s="0" t="s">
        <v>483</v>
      </c>
      <c r="F221" s="0" t="n">
        <f aca="false">'Fiche 1 sur 2'!$A$24+'Fiche 1 sur 2'!$C$29</f>
        <v>3</v>
      </c>
      <c r="G221" s="0" t="n">
        <f aca="false">'Fiche 1 sur 2'!$A$24</f>
        <v>3</v>
      </c>
      <c r="H221" s="0" t="n">
        <v>0</v>
      </c>
      <c r="I221" s="0" t="n">
        <v>0</v>
      </c>
    </row>
    <row r="222" customFormat="false" ht="14.4" hidden="false" customHeight="false" outlineLevel="0" collapsed="false">
      <c r="A222" s="0" t="s">
        <v>484</v>
      </c>
      <c r="B222" s="0" t="s">
        <v>91</v>
      </c>
      <c r="C222" s="0" t="s">
        <v>204</v>
      </c>
      <c r="D222" s="0" t="n">
        <f aca="false">'Fiche 1 sur 2'!$A$15+'Fiche 1 sur 2'!$C$16+3+1</f>
        <v>7</v>
      </c>
      <c r="E222" s="0" t="s">
        <v>483</v>
      </c>
      <c r="F222" s="0" t="n">
        <f aca="false">'Fiche 1 sur 2'!$A$24+'Fiche 1 sur 2'!$C$29</f>
        <v>3</v>
      </c>
      <c r="G222" s="0" t="n">
        <f aca="false">'Fiche 1 sur 2'!$A$24</f>
        <v>3</v>
      </c>
      <c r="H222" s="0" t="n">
        <v>0</v>
      </c>
      <c r="I222" s="0" t="n">
        <v>0</v>
      </c>
    </row>
    <row r="223" customFormat="false" ht="14.4" hidden="false" customHeight="false" outlineLevel="0" collapsed="false">
      <c r="A223" s="0" t="s">
        <v>126</v>
      </c>
      <c r="B223" s="0" t="s">
        <v>485</v>
      </c>
      <c r="C223" s="0" t="n">
        <v>1</v>
      </c>
      <c r="D223" s="0" t="n">
        <f aca="false">'Fiche 1 sur 2'!$A$15+'Fiche 1 sur 2'!$C$16+1</f>
        <v>4</v>
      </c>
      <c r="E223" s="0" t="s">
        <v>486</v>
      </c>
      <c r="F223" s="0" t="n">
        <f aca="false">'Fiche 1 sur 2'!$A$24+'Fiche 1 sur 2'!$C$30</f>
        <v>4</v>
      </c>
      <c r="G223" s="0" t="n">
        <f aca="false">'Fiche 1 sur 2'!$A$24</f>
        <v>3</v>
      </c>
      <c r="H223" s="0" t="n">
        <v>0</v>
      </c>
      <c r="I223" s="0" t="n">
        <v>0</v>
      </c>
    </row>
    <row r="224" customFormat="false" ht="14.4" hidden="false" customHeight="false" outlineLevel="0" collapsed="false">
      <c r="A224" s="0" t="s">
        <v>487</v>
      </c>
      <c r="B224" s="0" t="s">
        <v>485</v>
      </c>
      <c r="C224" s="0" t="n">
        <v>1</v>
      </c>
      <c r="D224" s="0" t="n">
        <f aca="false">'Fiche 1 sur 2'!$A$15+'Fiche 1 sur 2'!$C$16+1</f>
        <v>4</v>
      </c>
      <c r="E224" s="0" t="s">
        <v>486</v>
      </c>
      <c r="F224" s="0" t="n">
        <f aca="false">'Fiche 1 sur 2'!$A$24+'Fiche 1 sur 2'!$C$30</f>
        <v>4</v>
      </c>
      <c r="G224" s="0" t="n">
        <f aca="false">'Fiche 1 sur 2'!$A$24-1</f>
        <v>2</v>
      </c>
      <c r="H224" s="0" t="n">
        <v>0</v>
      </c>
      <c r="I224" s="0" t="n">
        <v>0</v>
      </c>
    </row>
    <row r="225" customFormat="false" ht="14.4" hidden="false" customHeight="false" outlineLevel="0" collapsed="false">
      <c r="A225" s="0" t="s">
        <v>488</v>
      </c>
      <c r="B225" s="0" t="s">
        <v>485</v>
      </c>
      <c r="C225" s="0" t="n">
        <v>1</v>
      </c>
      <c r="D225" s="0" t="n">
        <f aca="false">'Fiche 1 sur 2'!$A$15+'Fiche 1 sur 2'!$C$16+1</f>
        <v>4</v>
      </c>
      <c r="E225" s="0" t="s">
        <v>489</v>
      </c>
      <c r="F225" s="0" t="n">
        <f aca="false">'Fiche 1 sur 2'!$A$24+'Fiche 1 sur 2'!$C$30</f>
        <v>4</v>
      </c>
      <c r="G225" s="0" t="n">
        <f aca="false">'Fiche 1 sur 2'!$A$24</f>
        <v>3</v>
      </c>
      <c r="H225" s="0" t="n">
        <v>0</v>
      </c>
      <c r="I225" s="0" t="n">
        <v>0</v>
      </c>
    </row>
    <row r="226" customFormat="false" ht="14.4" hidden="false" customHeight="false" outlineLevel="0" collapsed="false">
      <c r="A226" s="0" t="s">
        <v>490</v>
      </c>
      <c r="B226" s="0" t="s">
        <v>485</v>
      </c>
      <c r="C226" s="0" t="n">
        <v>1</v>
      </c>
      <c r="D226" s="0" t="n">
        <f aca="false">'Fiche 1 sur 2'!$A$15+'Fiche 1 sur 2'!$C$16+1+1</f>
        <v>5</v>
      </c>
      <c r="E226" s="0" t="s">
        <v>489</v>
      </c>
      <c r="F226" s="0" t="n">
        <f aca="false">'Fiche 1 sur 2'!$A$24+'Fiche 1 sur 2'!$C$30</f>
        <v>4</v>
      </c>
      <c r="G226" s="0" t="n">
        <f aca="false">'Fiche 1 sur 2'!$A$24</f>
        <v>3</v>
      </c>
      <c r="H226" s="0" t="n">
        <v>0</v>
      </c>
      <c r="I226" s="0" t="n">
        <v>0</v>
      </c>
    </row>
    <row r="227" customFormat="false" ht="14.4" hidden="false" customHeight="false" outlineLevel="0" collapsed="false">
      <c r="A227" s="0" t="s">
        <v>491</v>
      </c>
      <c r="B227" s="0" t="s">
        <v>485</v>
      </c>
      <c r="C227" s="0" t="n">
        <v>1</v>
      </c>
      <c r="D227" s="0" t="n">
        <f aca="false">'Fiche 1 sur 2'!$A$7+1</f>
        <v>4</v>
      </c>
      <c r="E227" s="0" t="s">
        <v>492</v>
      </c>
      <c r="F227" s="0" t="n">
        <f aca="false">'Fiche 1 sur 2'!$A$24+'Fiche 1 sur 2'!$C$30</f>
        <v>4</v>
      </c>
      <c r="G227" s="0" t="n">
        <f aca="false">'Fiche 1 sur 2'!$A$24</f>
        <v>3</v>
      </c>
      <c r="H227" s="0" t="n">
        <v>0</v>
      </c>
      <c r="I227" s="0" t="n">
        <v>0</v>
      </c>
    </row>
    <row r="228" customFormat="false" ht="14.4" hidden="false" customHeight="false" outlineLevel="0" collapsed="false">
      <c r="A228" s="0" t="s">
        <v>493</v>
      </c>
      <c r="B228" s="0" t="s">
        <v>485</v>
      </c>
      <c r="C228" s="0" t="n">
        <v>1</v>
      </c>
      <c r="D228" s="0" t="n">
        <f aca="false">'Fiche 1 sur 2'!$A$7+1</f>
        <v>4</v>
      </c>
      <c r="E228" s="0" t="s">
        <v>492</v>
      </c>
      <c r="F228" s="0" t="n">
        <f aca="false">'Fiche 1 sur 2'!$A$24+'Fiche 1 sur 2'!$C$30</f>
        <v>4</v>
      </c>
      <c r="G228" s="0" t="n">
        <f aca="false">'Fiche 1 sur 2'!$A$24-1</f>
        <v>2</v>
      </c>
      <c r="H228" s="0" t="n">
        <v>0</v>
      </c>
      <c r="I228" s="0" t="n">
        <v>0</v>
      </c>
    </row>
    <row r="229" customFormat="false" ht="14.4" hidden="false" customHeight="false" outlineLevel="0" collapsed="false">
      <c r="A229" s="0" t="s">
        <v>494</v>
      </c>
      <c r="B229" s="0" t="s">
        <v>485</v>
      </c>
      <c r="C229" s="0" t="n">
        <v>1</v>
      </c>
      <c r="D229" s="0" t="n">
        <f aca="false">'Fiche 1 sur 2'!$A$7+1</f>
        <v>4</v>
      </c>
      <c r="E229" s="0" t="s">
        <v>495</v>
      </c>
      <c r="F229" s="0" t="n">
        <f aca="false">'Fiche 1 sur 2'!$A$24+'Fiche 1 sur 2'!$C$30</f>
        <v>4</v>
      </c>
      <c r="G229" s="0" t="n">
        <f aca="false">'Fiche 1 sur 2'!$A$24</f>
        <v>3</v>
      </c>
      <c r="H229" s="0" t="n">
        <v>0</v>
      </c>
      <c r="I229" s="0" t="n">
        <v>0</v>
      </c>
    </row>
    <row r="230" customFormat="false" ht="14.4" hidden="false" customHeight="false" outlineLevel="0" collapsed="false">
      <c r="A230" s="0" t="s">
        <v>496</v>
      </c>
      <c r="B230" s="0" t="s">
        <v>485</v>
      </c>
      <c r="C230" s="0" t="n">
        <v>1</v>
      </c>
      <c r="D230" s="0" t="n">
        <f aca="false">'Fiche 1 sur 2'!$A$7+1+1</f>
        <v>5</v>
      </c>
      <c r="E230" s="0" t="s">
        <v>495</v>
      </c>
      <c r="F230" s="0" t="n">
        <f aca="false">'Fiche 1 sur 2'!$A$24+'Fiche 1 sur 2'!$C$30</f>
        <v>4</v>
      </c>
      <c r="G230" s="0" t="n">
        <f aca="false">'Fiche 1 sur 2'!$A$24</f>
        <v>3</v>
      </c>
      <c r="H230" s="0" t="n">
        <v>0</v>
      </c>
      <c r="I230" s="0" t="n">
        <v>0</v>
      </c>
    </row>
    <row r="231" customFormat="false" ht="14.4" hidden="false" customHeight="false" outlineLevel="0" collapsed="false">
      <c r="A231" s="0" t="s">
        <v>95</v>
      </c>
      <c r="B231" s="0" t="s">
        <v>485</v>
      </c>
      <c r="C231" s="0" t="s">
        <v>204</v>
      </c>
      <c r="D231" s="0" t="n">
        <f aca="false">'Fiche 1 sur 2'!$A$15</f>
        <v>3</v>
      </c>
      <c r="E231" s="0" t="s">
        <v>497</v>
      </c>
      <c r="F231" s="0" t="n">
        <f aca="false">'Fiche 1 sur 2'!$A$24+'Fiche 1 sur 2'!$C$30</f>
        <v>4</v>
      </c>
      <c r="G231" s="0" t="n">
        <f aca="false">'Fiche 1 sur 2'!$A$24</f>
        <v>3</v>
      </c>
      <c r="H231" s="0" t="n">
        <v>0</v>
      </c>
      <c r="I231" s="0" t="n">
        <v>0</v>
      </c>
    </row>
    <row r="232" customFormat="false" ht="14.4" hidden="false" customHeight="false" outlineLevel="0" collapsed="false">
      <c r="A232" s="0" t="s">
        <v>498</v>
      </c>
      <c r="B232" s="0" t="s">
        <v>485</v>
      </c>
      <c r="C232" s="0" t="s">
        <v>204</v>
      </c>
      <c r="D232" s="0" t="n">
        <f aca="false">'Fiche 1 sur 2'!$A$15</f>
        <v>3</v>
      </c>
      <c r="E232" s="0" t="s">
        <v>497</v>
      </c>
      <c r="F232" s="0" t="n">
        <f aca="false">'Fiche 1 sur 2'!$A$24+'Fiche 1 sur 2'!$C$30</f>
        <v>4</v>
      </c>
      <c r="G232" s="0" t="n">
        <f aca="false">'Fiche 1 sur 2'!$A$24-1</f>
        <v>2</v>
      </c>
      <c r="H232" s="0" t="n">
        <v>0</v>
      </c>
      <c r="I232" s="0" t="n">
        <v>0</v>
      </c>
    </row>
    <row r="233" customFormat="false" ht="14.4" hidden="false" customHeight="false" outlineLevel="0" collapsed="false">
      <c r="A233" s="0" t="s">
        <v>499</v>
      </c>
      <c r="B233" s="0" t="s">
        <v>485</v>
      </c>
      <c r="C233" s="0" t="s">
        <v>204</v>
      </c>
      <c r="D233" s="0" t="n">
        <f aca="false">'Fiche 1 sur 2'!$A$15</f>
        <v>3</v>
      </c>
      <c r="E233" s="0" t="s">
        <v>500</v>
      </c>
      <c r="F233" s="0" t="n">
        <f aca="false">'Fiche 1 sur 2'!$A$24+'Fiche 1 sur 2'!$C$30</f>
        <v>4</v>
      </c>
      <c r="G233" s="0" t="n">
        <f aca="false">'Fiche 1 sur 2'!$A$24</f>
        <v>3</v>
      </c>
      <c r="H233" s="0" t="n">
        <v>0</v>
      </c>
      <c r="I233" s="0" t="n">
        <v>0</v>
      </c>
    </row>
    <row r="234" customFormat="false" ht="14.4" hidden="false" customHeight="false" outlineLevel="0" collapsed="false">
      <c r="A234" s="0" t="s">
        <v>501</v>
      </c>
      <c r="B234" s="0" t="s">
        <v>485</v>
      </c>
      <c r="C234" s="0" t="s">
        <v>204</v>
      </c>
      <c r="D234" s="0" t="n">
        <f aca="false">'Fiche 1 sur 2'!$A$15+1</f>
        <v>4</v>
      </c>
      <c r="E234" s="0" t="s">
        <v>500</v>
      </c>
      <c r="F234" s="0" t="n">
        <f aca="false">'Fiche 1 sur 2'!$A$24+'Fiche 1 sur 2'!$C$30</f>
        <v>4</v>
      </c>
      <c r="G234" s="0" t="n">
        <f aca="false">'Fiche 1 sur 2'!$A$24</f>
        <v>3</v>
      </c>
      <c r="H234" s="0" t="n">
        <v>0</v>
      </c>
      <c r="I234" s="0" t="n">
        <v>0</v>
      </c>
    </row>
    <row r="235" customFormat="false" ht="14.4" hidden="false" customHeight="false" outlineLevel="0" collapsed="false">
      <c r="A235" s="0" t="s">
        <v>502</v>
      </c>
      <c r="B235" s="0" t="s">
        <v>485</v>
      </c>
      <c r="C235" s="0" t="n">
        <v>1</v>
      </c>
      <c r="D235" s="0" t="n">
        <f aca="false">'Fiche 1 sur 2'!$D$7+'Fiche 1 sur 2'!$C$16+3</f>
        <v>6</v>
      </c>
      <c r="E235" s="0" t="s">
        <v>503</v>
      </c>
      <c r="F235" s="0" t="n">
        <f aca="false">'Fiche 1 sur 2'!$A$24+'Fiche 1 sur 2'!$C$30</f>
        <v>4</v>
      </c>
      <c r="G235" s="0" t="n">
        <f aca="false">'Fiche 1 sur 2'!$A$24</f>
        <v>3</v>
      </c>
      <c r="H235" s="0" t="n">
        <v>0</v>
      </c>
      <c r="I235" s="0" t="n">
        <v>1</v>
      </c>
    </row>
    <row r="236" customFormat="false" ht="14.4" hidden="false" customHeight="false" outlineLevel="0" collapsed="false">
      <c r="A236" s="0" t="s">
        <v>504</v>
      </c>
      <c r="B236" s="0" t="s">
        <v>485</v>
      </c>
      <c r="C236" s="0" t="n">
        <v>1</v>
      </c>
      <c r="D236" s="0" t="n">
        <f aca="false">'Fiche 1 sur 2'!$D$7+'Fiche 1 sur 2'!$C$16+3</f>
        <v>6</v>
      </c>
      <c r="E236" s="0" t="s">
        <v>503</v>
      </c>
      <c r="F236" s="0" t="n">
        <f aca="false">'Fiche 1 sur 2'!$A$24+'Fiche 1 sur 2'!$C$30</f>
        <v>4</v>
      </c>
      <c r="G236" s="0" t="n">
        <f aca="false">'Fiche 1 sur 2'!$A$24-1</f>
        <v>2</v>
      </c>
      <c r="H236" s="0" t="n">
        <v>0</v>
      </c>
      <c r="I236" s="0" t="n">
        <v>1</v>
      </c>
    </row>
    <row r="237" customFormat="false" ht="14.4" hidden="false" customHeight="false" outlineLevel="0" collapsed="false">
      <c r="A237" s="0" t="s">
        <v>505</v>
      </c>
      <c r="B237" s="0" t="s">
        <v>485</v>
      </c>
      <c r="C237" s="0" t="n">
        <v>1</v>
      </c>
      <c r="D237" s="0" t="n">
        <f aca="false">'Fiche 1 sur 2'!$D$7+'Fiche 1 sur 2'!$C$16+3</f>
        <v>6</v>
      </c>
      <c r="E237" s="0" t="s">
        <v>506</v>
      </c>
      <c r="F237" s="0" t="n">
        <f aca="false">'Fiche 1 sur 2'!$A$24+'Fiche 1 sur 2'!$C$30</f>
        <v>4</v>
      </c>
      <c r="G237" s="0" t="n">
        <f aca="false">'Fiche 1 sur 2'!$A$24</f>
        <v>3</v>
      </c>
      <c r="H237" s="0" t="n">
        <v>0</v>
      </c>
      <c r="I237" s="0" t="n">
        <v>1</v>
      </c>
    </row>
    <row r="238" customFormat="false" ht="14.4" hidden="false" customHeight="false" outlineLevel="0" collapsed="false">
      <c r="A238" s="0" t="s">
        <v>507</v>
      </c>
      <c r="B238" s="0" t="s">
        <v>485</v>
      </c>
      <c r="C238" s="0" t="n">
        <v>1</v>
      </c>
      <c r="D238" s="0" t="n">
        <f aca="false">'Fiche 1 sur 2'!$D$7+'Fiche 1 sur 2'!$C$16+3+1</f>
        <v>7</v>
      </c>
      <c r="E238" s="0" t="s">
        <v>506</v>
      </c>
      <c r="F238" s="0" t="n">
        <f aca="false">'Fiche 1 sur 2'!$A$24+'Fiche 1 sur 2'!$C$30</f>
        <v>4</v>
      </c>
      <c r="G238" s="0" t="n">
        <f aca="false">'Fiche 1 sur 2'!$A$24</f>
        <v>3</v>
      </c>
      <c r="H238" s="0" t="n">
        <v>0</v>
      </c>
      <c r="I238" s="0" t="n">
        <v>1</v>
      </c>
    </row>
    <row r="239" customFormat="false" ht="14.4" hidden="false" customHeight="false" outlineLevel="0" collapsed="false">
      <c r="A239" s="0" t="s">
        <v>508</v>
      </c>
      <c r="B239" s="0" t="s">
        <v>485</v>
      </c>
      <c r="C239" s="0" t="s">
        <v>204</v>
      </c>
      <c r="D239" s="0" t="n">
        <f aca="false">'Fiche 1 sur 2'!$A$15+2</f>
        <v>5</v>
      </c>
      <c r="E239" s="0" t="s">
        <v>509</v>
      </c>
      <c r="F239" s="0" t="n">
        <f aca="false">'Fiche 1 sur 2'!$A$24+'Fiche 1 sur 2'!$C$30</f>
        <v>4</v>
      </c>
      <c r="G239" s="0" t="n">
        <f aca="false">'Fiche 1 sur 2'!$A$24</f>
        <v>3</v>
      </c>
      <c r="H239" s="0" t="n">
        <v>0</v>
      </c>
      <c r="I239" s="0" t="n">
        <v>0</v>
      </c>
    </row>
    <row r="240" customFormat="false" ht="14.4" hidden="false" customHeight="false" outlineLevel="0" collapsed="false">
      <c r="A240" s="0" t="s">
        <v>510</v>
      </c>
      <c r="B240" s="0" t="s">
        <v>485</v>
      </c>
      <c r="C240" s="0" t="s">
        <v>204</v>
      </c>
      <c r="D240" s="0" t="n">
        <f aca="false">'Fiche 1 sur 2'!$A$15+2</f>
        <v>5</v>
      </c>
      <c r="E240" s="0" t="s">
        <v>509</v>
      </c>
      <c r="F240" s="0" t="n">
        <f aca="false">'Fiche 1 sur 2'!$A$24+'Fiche 1 sur 2'!$C$30</f>
        <v>4</v>
      </c>
      <c r="G240" s="0" t="n">
        <f aca="false">'Fiche 1 sur 2'!$A$24-1</f>
        <v>2</v>
      </c>
      <c r="H240" s="0" t="n">
        <v>0</v>
      </c>
      <c r="I240" s="0" t="n">
        <v>0</v>
      </c>
    </row>
    <row r="241" customFormat="false" ht="14.4" hidden="false" customHeight="false" outlineLevel="0" collapsed="false">
      <c r="A241" s="0" t="s">
        <v>511</v>
      </c>
      <c r="B241" s="0" t="s">
        <v>485</v>
      </c>
      <c r="C241" s="0" t="s">
        <v>204</v>
      </c>
      <c r="D241" s="0" t="n">
        <f aca="false">'Fiche 1 sur 2'!$A$15+2</f>
        <v>5</v>
      </c>
      <c r="E241" s="0" t="s">
        <v>512</v>
      </c>
      <c r="F241" s="0" t="n">
        <f aca="false">'Fiche 1 sur 2'!$A$24+'Fiche 1 sur 2'!$C$30</f>
        <v>4</v>
      </c>
      <c r="G241" s="0" t="n">
        <f aca="false">'Fiche 1 sur 2'!$A$24</f>
        <v>3</v>
      </c>
      <c r="H241" s="0" t="n">
        <v>0</v>
      </c>
      <c r="I241" s="0" t="n">
        <v>0</v>
      </c>
    </row>
    <row r="242" customFormat="false" ht="14.4" hidden="false" customHeight="false" outlineLevel="0" collapsed="false">
      <c r="A242" s="0" t="s">
        <v>513</v>
      </c>
      <c r="B242" s="0" t="s">
        <v>485</v>
      </c>
      <c r="C242" s="0" t="s">
        <v>204</v>
      </c>
      <c r="D242" s="0" t="n">
        <f aca="false">'Fiche 1 sur 2'!$A$15+2+1</f>
        <v>6</v>
      </c>
      <c r="E242" s="0" t="s">
        <v>512</v>
      </c>
      <c r="F242" s="0" t="n">
        <f aca="false">'Fiche 1 sur 2'!$A$24+'Fiche 1 sur 2'!$C$30</f>
        <v>4</v>
      </c>
      <c r="G242" s="0" t="n">
        <f aca="false">'Fiche 1 sur 2'!$A$24</f>
        <v>3</v>
      </c>
      <c r="H242" s="0" t="n">
        <v>0</v>
      </c>
      <c r="I242" s="0" t="n">
        <v>0</v>
      </c>
    </row>
    <row r="243" customFormat="false" ht="14.4" hidden="false" customHeight="false" outlineLevel="0" collapsed="false">
      <c r="A243" s="0" t="s">
        <v>514</v>
      </c>
      <c r="B243" s="0" t="s">
        <v>485</v>
      </c>
      <c r="C243" s="0" t="n">
        <v>1</v>
      </c>
      <c r="D243" s="0" t="n">
        <f aca="false">'Fiche 1 sur 2'!$D$7+'Fiche 1 sur 2'!$C$16+4</f>
        <v>7</v>
      </c>
      <c r="E243" s="0" t="s">
        <v>515</v>
      </c>
      <c r="F243" s="0" t="n">
        <f aca="false">'Fiche 1 sur 2'!$A$24+'Fiche 1 sur 2'!$C$30</f>
        <v>4</v>
      </c>
      <c r="G243" s="0" t="n">
        <f aca="false">'Fiche 1 sur 2'!$A$24</f>
        <v>3</v>
      </c>
      <c r="H243" s="0" t="n">
        <v>0</v>
      </c>
      <c r="I243" s="0" t="n">
        <v>2</v>
      </c>
    </row>
    <row r="244" customFormat="false" ht="14.4" hidden="false" customHeight="false" outlineLevel="0" collapsed="false">
      <c r="A244" s="0" t="s">
        <v>516</v>
      </c>
      <c r="B244" s="0" t="s">
        <v>485</v>
      </c>
      <c r="C244" s="0" t="n">
        <v>1</v>
      </c>
      <c r="D244" s="0" t="n">
        <f aca="false">'Fiche 1 sur 2'!$D$7+'Fiche 1 sur 2'!$C$16+4</f>
        <v>7</v>
      </c>
      <c r="E244" s="0" t="s">
        <v>515</v>
      </c>
      <c r="F244" s="0" t="n">
        <f aca="false">'Fiche 1 sur 2'!$A$24+'Fiche 1 sur 2'!$C$30</f>
        <v>4</v>
      </c>
      <c r="G244" s="0" t="n">
        <f aca="false">'Fiche 1 sur 2'!$A$24-1</f>
        <v>2</v>
      </c>
      <c r="H244" s="0" t="n">
        <v>0</v>
      </c>
      <c r="I244" s="0" t="n">
        <v>2</v>
      </c>
    </row>
    <row r="245" customFormat="false" ht="14.4" hidden="false" customHeight="false" outlineLevel="0" collapsed="false">
      <c r="A245" s="0" t="s">
        <v>517</v>
      </c>
      <c r="B245" s="0" t="s">
        <v>485</v>
      </c>
      <c r="C245" s="0" t="n">
        <v>1</v>
      </c>
      <c r="D245" s="0" t="n">
        <f aca="false">'Fiche 1 sur 2'!$D$7+'Fiche 1 sur 2'!$C$16+4</f>
        <v>7</v>
      </c>
      <c r="E245" s="0" t="s">
        <v>518</v>
      </c>
      <c r="F245" s="0" t="n">
        <f aca="false">'Fiche 1 sur 2'!$A$24+'Fiche 1 sur 2'!$C$30</f>
        <v>4</v>
      </c>
      <c r="G245" s="0" t="n">
        <f aca="false">'Fiche 1 sur 2'!$A$24</f>
        <v>3</v>
      </c>
      <c r="H245" s="0" t="n">
        <v>0</v>
      </c>
      <c r="I245" s="0" t="n">
        <v>2</v>
      </c>
    </row>
    <row r="246" customFormat="false" ht="14.4" hidden="false" customHeight="false" outlineLevel="0" collapsed="false">
      <c r="A246" s="0" t="s">
        <v>519</v>
      </c>
      <c r="B246" s="0" t="s">
        <v>485</v>
      </c>
      <c r="C246" s="0" t="n">
        <v>1</v>
      </c>
      <c r="D246" s="0" t="n">
        <f aca="false">'Fiche 1 sur 2'!$D$7+'Fiche 1 sur 2'!$C$16+4+1</f>
        <v>8</v>
      </c>
      <c r="E246" s="0" t="s">
        <v>518</v>
      </c>
      <c r="F246" s="0" t="n">
        <f aca="false">'Fiche 1 sur 2'!$A$24+'Fiche 1 sur 2'!$C$30</f>
        <v>4</v>
      </c>
      <c r="G246" s="0" t="n">
        <f aca="false">'Fiche 1 sur 2'!$A$24</f>
        <v>3</v>
      </c>
      <c r="H246" s="0" t="n">
        <v>0</v>
      </c>
      <c r="I246" s="0" t="n">
        <v>2</v>
      </c>
    </row>
    <row r="247" customFormat="false" ht="14.4" hidden="false" customHeight="false" outlineLevel="0" collapsed="false">
      <c r="A247" s="0" t="s">
        <v>520</v>
      </c>
      <c r="B247" s="0" t="s">
        <v>485</v>
      </c>
      <c r="C247" s="0" t="s">
        <v>204</v>
      </c>
      <c r="D247" s="0" t="n">
        <f aca="false">'Fiche 1 sur 2'!$A$15</f>
        <v>3</v>
      </c>
      <c r="E247" s="0" t="s">
        <v>521</v>
      </c>
      <c r="F247" s="0" t="n">
        <f aca="false">'Fiche 1 sur 2'!$A$24+'Fiche 1 sur 2'!$C$30</f>
        <v>4</v>
      </c>
      <c r="G247" s="0" t="n">
        <f aca="false">'Fiche 1 sur 2'!$A$24</f>
        <v>3</v>
      </c>
      <c r="H247" s="0" t="n">
        <v>0</v>
      </c>
      <c r="I247" s="0" t="n">
        <v>0</v>
      </c>
    </row>
    <row r="248" customFormat="false" ht="14.4" hidden="false" customHeight="false" outlineLevel="0" collapsed="false">
      <c r="A248" s="0" t="s">
        <v>522</v>
      </c>
      <c r="B248" s="0" t="s">
        <v>485</v>
      </c>
      <c r="C248" s="0" t="s">
        <v>204</v>
      </c>
      <c r="D248" s="0" t="n">
        <f aca="false">'Fiche 1 sur 2'!$A$15</f>
        <v>3</v>
      </c>
      <c r="E248" s="0" t="s">
        <v>521</v>
      </c>
      <c r="F248" s="0" t="n">
        <f aca="false">'Fiche 1 sur 2'!$A$24+'Fiche 1 sur 2'!$C$30</f>
        <v>4</v>
      </c>
      <c r="G248" s="0" t="n">
        <f aca="false">'Fiche 1 sur 2'!$A$24-1</f>
        <v>2</v>
      </c>
      <c r="H248" s="0" t="n">
        <v>0</v>
      </c>
      <c r="I248" s="0" t="n">
        <v>0</v>
      </c>
    </row>
    <row r="249" customFormat="false" ht="14.4" hidden="false" customHeight="false" outlineLevel="0" collapsed="false">
      <c r="A249" s="0" t="s">
        <v>523</v>
      </c>
      <c r="B249" s="0" t="s">
        <v>485</v>
      </c>
      <c r="C249" s="0" t="s">
        <v>204</v>
      </c>
      <c r="D249" s="0" t="n">
        <f aca="false">'Fiche 1 sur 2'!$A$15</f>
        <v>3</v>
      </c>
      <c r="E249" s="0" t="s">
        <v>524</v>
      </c>
      <c r="F249" s="0" t="n">
        <f aca="false">'Fiche 1 sur 2'!$A$24+'Fiche 1 sur 2'!$C$30</f>
        <v>4</v>
      </c>
      <c r="G249" s="0" t="n">
        <f aca="false">'Fiche 1 sur 2'!$A$24</f>
        <v>3</v>
      </c>
      <c r="H249" s="0" t="n">
        <v>0</v>
      </c>
      <c r="I249" s="0" t="n">
        <v>0</v>
      </c>
    </row>
    <row r="250" customFormat="false" ht="14.4" hidden="false" customHeight="false" outlineLevel="0" collapsed="false">
      <c r="A250" s="0" t="s">
        <v>525</v>
      </c>
      <c r="B250" s="0" t="s">
        <v>485</v>
      </c>
      <c r="C250" s="0" t="s">
        <v>204</v>
      </c>
      <c r="D250" s="0" t="n">
        <f aca="false">'Fiche 1 sur 2'!$A$15+1</f>
        <v>4</v>
      </c>
      <c r="E250" s="0" t="s">
        <v>524</v>
      </c>
      <c r="F250" s="0" t="n">
        <f aca="false">'Fiche 1 sur 2'!$A$24+'Fiche 1 sur 2'!$C$30</f>
        <v>4</v>
      </c>
      <c r="G250" s="0" t="n">
        <f aca="false">'Fiche 1 sur 2'!$A$24</f>
        <v>3</v>
      </c>
      <c r="H250" s="0" t="n">
        <v>0</v>
      </c>
      <c r="I250" s="0" t="n">
        <v>0</v>
      </c>
    </row>
    <row r="251" customFormat="false" ht="14.4" hidden="false" customHeight="false" outlineLevel="0" collapsed="false">
      <c r="A251" s="0" t="s">
        <v>526</v>
      </c>
      <c r="B251" s="0" t="s">
        <v>98</v>
      </c>
      <c r="C251" s="0" t="n">
        <v>2</v>
      </c>
      <c r="D251" s="0" t="n">
        <f aca="false">'Fiche 1 sur 2'!$A$7-1</f>
        <v>2</v>
      </c>
      <c r="E251" s="0" t="s">
        <v>527</v>
      </c>
      <c r="F251" s="0" t="n">
        <f aca="false">'Fiche 1 sur 2'!$A$24+'Fiche 1 sur 2'!$C$31</f>
        <v>3</v>
      </c>
      <c r="G251" s="0" t="n">
        <f aca="false">'Fiche 1 sur 2'!$A$24+'Fiche 1 sur 2'!$C$31</f>
        <v>3</v>
      </c>
      <c r="H251" s="0" t="n">
        <v>0</v>
      </c>
      <c r="I251" s="0" t="n">
        <v>0</v>
      </c>
    </row>
    <row r="252" customFormat="false" ht="14.4" hidden="false" customHeight="false" outlineLevel="0" collapsed="false">
      <c r="A252" s="0" t="s">
        <v>528</v>
      </c>
      <c r="B252" s="0" t="s">
        <v>98</v>
      </c>
      <c r="C252" s="0" t="n">
        <v>2</v>
      </c>
      <c r="D252" s="0" t="n">
        <f aca="false">'Fiche 1 sur 2'!$A$7-1</f>
        <v>2</v>
      </c>
      <c r="E252" s="0" t="s">
        <v>527</v>
      </c>
      <c r="F252" s="0" t="n">
        <f aca="false">'Fiche 1 sur 2'!$A$24+'Fiche 1 sur 2'!$C$31</f>
        <v>3</v>
      </c>
      <c r="G252" s="0" t="n">
        <f aca="false">'Fiche 1 sur 2'!$A$24+'Fiche 1 sur 2'!$C$31-1</f>
        <v>2</v>
      </c>
      <c r="H252" s="0" t="n">
        <v>0</v>
      </c>
      <c r="I252" s="0" t="n">
        <v>0</v>
      </c>
    </row>
    <row r="253" customFormat="false" ht="14.4" hidden="false" customHeight="false" outlineLevel="0" collapsed="false">
      <c r="A253" s="0" t="s">
        <v>529</v>
      </c>
      <c r="B253" s="0" t="s">
        <v>98</v>
      </c>
      <c r="C253" s="0" t="n">
        <v>2</v>
      </c>
      <c r="D253" s="0" t="n">
        <f aca="false">'Fiche 1 sur 2'!$A$7-1</f>
        <v>2</v>
      </c>
      <c r="E253" s="0" t="s">
        <v>530</v>
      </c>
      <c r="F253" s="0" t="n">
        <f aca="false">'Fiche 1 sur 2'!$A$24+'Fiche 1 sur 2'!$C$31</f>
        <v>3</v>
      </c>
      <c r="G253" s="0" t="n">
        <f aca="false">'Fiche 1 sur 2'!$A$24+'Fiche 1 sur 2'!$C$31</f>
        <v>3</v>
      </c>
      <c r="H253" s="0" t="n">
        <v>0</v>
      </c>
      <c r="I253" s="0" t="n">
        <v>0</v>
      </c>
    </row>
    <row r="254" customFormat="false" ht="14.4" hidden="false" customHeight="false" outlineLevel="0" collapsed="false">
      <c r="A254" s="0" t="s">
        <v>531</v>
      </c>
      <c r="B254" s="0" t="s">
        <v>98</v>
      </c>
      <c r="C254" s="0" t="n">
        <v>2</v>
      </c>
      <c r="D254" s="0" t="n">
        <f aca="false">'Fiche 1 sur 2'!$A$7-1+1</f>
        <v>3</v>
      </c>
      <c r="E254" s="0" t="s">
        <v>530</v>
      </c>
      <c r="F254" s="0" t="n">
        <f aca="false">'Fiche 1 sur 2'!$A$24+'Fiche 1 sur 2'!$C$31</f>
        <v>3</v>
      </c>
      <c r="G254" s="0" t="n">
        <f aca="false">'Fiche 1 sur 2'!$A$24+'Fiche 1 sur 2'!$C$31</f>
        <v>3</v>
      </c>
      <c r="H254" s="0" t="n">
        <v>0</v>
      </c>
      <c r="I254" s="0" t="n">
        <v>0</v>
      </c>
    </row>
    <row r="255" customFormat="false" ht="14.4" hidden="false" customHeight="false" outlineLevel="0" collapsed="false">
      <c r="A255" s="0" t="s">
        <v>532</v>
      </c>
      <c r="B255" s="0" t="s">
        <v>98</v>
      </c>
      <c r="C255" s="0" t="s">
        <v>204</v>
      </c>
      <c r="D255" s="0" t="n">
        <f aca="false">'Fiche 1 sur 2'!$A$15-1</f>
        <v>2</v>
      </c>
      <c r="E255" s="0" t="s">
        <v>533</v>
      </c>
      <c r="F255" s="0" t="n">
        <f aca="false">'Fiche 1 sur 2'!$A$24+'Fiche 1 sur 2'!$C$31</f>
        <v>3</v>
      </c>
      <c r="G255" s="0" t="n">
        <f aca="false">'Fiche 1 sur 2'!$A$24+'Fiche 1 sur 2'!$C$31</f>
        <v>3</v>
      </c>
      <c r="H255" s="0" t="n">
        <v>0</v>
      </c>
      <c r="I255" s="0" t="n">
        <v>0</v>
      </c>
    </row>
    <row r="256" customFormat="false" ht="14.4" hidden="false" customHeight="false" outlineLevel="0" collapsed="false">
      <c r="A256" s="0" t="s">
        <v>534</v>
      </c>
      <c r="B256" s="0" t="s">
        <v>98</v>
      </c>
      <c r="C256" s="0" t="s">
        <v>204</v>
      </c>
      <c r="D256" s="0" t="n">
        <f aca="false">'Fiche 1 sur 2'!$A$15-2</f>
        <v>1</v>
      </c>
      <c r="E256" s="0" t="s">
        <v>535</v>
      </c>
      <c r="F256" s="0" t="n">
        <f aca="false">'Fiche 1 sur 2'!$A$24+'Fiche 1 sur 2'!$C$31</f>
        <v>3</v>
      </c>
      <c r="G256" s="0" t="n">
        <f aca="false">'Fiche 1 sur 2'!$A$24+'Fiche 1 sur 2'!$C$31</f>
        <v>3</v>
      </c>
      <c r="H256" s="0" t="n">
        <v>0</v>
      </c>
      <c r="I256" s="0" t="n">
        <v>0</v>
      </c>
    </row>
    <row r="257" customFormat="false" ht="14.4" hidden="false" customHeight="false" outlineLevel="0" collapsed="false">
      <c r="A257" s="0" t="s">
        <v>536</v>
      </c>
      <c r="B257" s="0" t="s">
        <v>98</v>
      </c>
      <c r="C257" s="0" t="s">
        <v>204</v>
      </c>
      <c r="D257" s="0" t="n">
        <f aca="false">'Fiche 1 sur 2'!$A$15-2</f>
        <v>1</v>
      </c>
      <c r="E257" s="0" t="s">
        <v>535</v>
      </c>
      <c r="F257" s="0" t="n">
        <f aca="false">'Fiche 1 sur 2'!$A$24+'Fiche 1 sur 2'!$C$31</f>
        <v>3</v>
      </c>
      <c r="G257" s="0" t="n">
        <f aca="false">'Fiche 1 sur 2'!$A$24+'Fiche 1 sur 2'!$C$31-1</f>
        <v>2</v>
      </c>
      <c r="H257" s="0" t="n">
        <v>0</v>
      </c>
      <c r="I257" s="0" t="n">
        <v>0</v>
      </c>
    </row>
    <row r="258" customFormat="false" ht="14.4" hidden="false" customHeight="false" outlineLevel="0" collapsed="false">
      <c r="A258" s="0" t="s">
        <v>537</v>
      </c>
      <c r="B258" s="0" t="s">
        <v>98</v>
      </c>
      <c r="C258" s="0" t="s">
        <v>204</v>
      </c>
      <c r="D258" s="0" t="n">
        <f aca="false">'Fiche 1 sur 2'!$A$15-2</f>
        <v>1</v>
      </c>
      <c r="E258" s="0" t="s">
        <v>538</v>
      </c>
      <c r="F258" s="0" t="n">
        <f aca="false">'Fiche 1 sur 2'!$A$24+'Fiche 1 sur 2'!$C$31</f>
        <v>3</v>
      </c>
      <c r="G258" s="0" t="n">
        <f aca="false">'Fiche 1 sur 2'!$A$24+'Fiche 1 sur 2'!$C$31</f>
        <v>3</v>
      </c>
      <c r="H258" s="0" t="n">
        <v>0</v>
      </c>
      <c r="I258" s="0" t="n">
        <v>0</v>
      </c>
    </row>
    <row r="259" customFormat="false" ht="14.4" hidden="false" customHeight="false" outlineLevel="0" collapsed="false">
      <c r="A259" s="0" t="s">
        <v>539</v>
      </c>
      <c r="B259" s="0" t="s">
        <v>98</v>
      </c>
      <c r="C259" s="0" t="s">
        <v>204</v>
      </c>
      <c r="D259" s="0" t="n">
        <f aca="false">'Fiche 1 sur 2'!$A$15-2</f>
        <v>1</v>
      </c>
      <c r="E259" s="0" t="s">
        <v>538</v>
      </c>
      <c r="F259" s="0" t="n">
        <f aca="false">'Fiche 1 sur 2'!$A$24+'Fiche 1 sur 2'!$C$31</f>
        <v>3</v>
      </c>
      <c r="G259" s="0" t="n">
        <f aca="false">'Fiche 1 sur 2'!$A$24+'Fiche 1 sur 2'!$C$31</f>
        <v>3</v>
      </c>
      <c r="H259" s="0" t="n">
        <v>0</v>
      </c>
      <c r="I259" s="0" t="n">
        <v>0</v>
      </c>
    </row>
    <row r="260" customFormat="false" ht="14.4" hidden="false" customHeight="false" outlineLevel="0" collapsed="false">
      <c r="A260" s="0" t="s">
        <v>540</v>
      </c>
      <c r="B260" s="0" t="s">
        <v>98</v>
      </c>
      <c r="C260" s="0" t="s">
        <v>204</v>
      </c>
      <c r="D260" s="0" t="n">
        <f aca="false">'Fiche 1 sur 2'!$A$15-3</f>
        <v>0</v>
      </c>
      <c r="E260" s="0" t="s">
        <v>535</v>
      </c>
      <c r="F260" s="0" t="n">
        <f aca="false">'Fiche 1 sur 2'!$A$24+'Fiche 1 sur 2'!$C$31</f>
        <v>3</v>
      </c>
      <c r="G260" s="0" t="n">
        <f aca="false">'Fiche 1 sur 2'!$A$24+'Fiche 1 sur 2'!$C$31</f>
        <v>3</v>
      </c>
      <c r="H260" s="0" t="n">
        <v>0</v>
      </c>
      <c r="I260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LibreOffice/6.0.6.2$Windows_X86_64 LibreOffice_project/0c292870b25a325b5ed35f6b45599d2ea4458e77</Application>
  <Company>Hewlett-Packard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2016-10-24T03:10:26Z</dcterms:created>
  <dc:creator>BENUTS</dc:creator>
  <dc:description/>
  <dc:language>fr-FR</dc:language>
  <cp:lastModifiedBy/>
  <cp:lastPrinted>2016-11-06T03:10:28Z</cp:lastPrinted>
  <dcterms:modified xsi:type="dcterms:W3CDTF">2018-09-13T23:02:18Z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